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450" windowWidth="11340" windowHeight="7710" tabRatio="626" activeTab="0"/>
  </bookViews>
  <sheets>
    <sheet name="TAŞIMA MERKEZ" sheetId="1" r:id="rId1"/>
    <sheet name="Sayfa1" sheetId="2" state="hidden" r:id="rId2"/>
  </sheets>
  <definedNames>
    <definedName name="_xlnm.Print_Area" localSheetId="0">'TAŞIMA MERKEZ'!$A$1:$AI$62</definedName>
    <definedName name="_xlnm.Print_Titles" localSheetId="0">'TAŞIMA MERKEZ'!$1:$4</definedName>
    <definedName name="Z_08103E7A_6FB8_4BAB_B2F5_533370CA41B7_.wvu.PrintTitles" localSheetId="0" hidden="1">'TAŞIMA MERKEZ'!$1:$4</definedName>
    <definedName name="Z_50BC0EC0_65D4_4FA8_A75C_B1F776B97AAA_.wvu.PrintTitles" localSheetId="0" hidden="1">'TAŞIMA MERKEZ'!$1:$4</definedName>
    <definedName name="Z_68077DAD_273F_4189_894A_72363692FF0C_.wvu.PrintTitles" localSheetId="0" hidden="1">'TAŞIMA MERKEZ'!$1:$4</definedName>
    <definedName name="Z_B07F114F_0C37_4289_A667_C6399A2B2F2F_.wvu.PrintTitles" localSheetId="0" hidden="1">'TAŞIMA MERKEZ'!$1:$4</definedName>
    <definedName name="Z_DEF52B44_437A_4663_B39C_702DE93F823A_.wvu.PrintTitles" localSheetId="0" hidden="1">'TAŞIMA MERKEZ'!$1:$4</definedName>
  </definedNames>
  <calcPr fullCalcOnLoad="1"/>
</workbook>
</file>

<file path=xl/sharedStrings.xml><?xml version="1.0" encoding="utf-8"?>
<sst xmlns="http://schemas.openxmlformats.org/spreadsheetml/2006/main" count="288" uniqueCount="186">
  <si>
    <t>İLÇESİ</t>
  </si>
  <si>
    <t>SIRA NO</t>
  </si>
  <si>
    <t>2.SINIF</t>
  </si>
  <si>
    <t>3.SINIF</t>
  </si>
  <si>
    <t>4.SINIF</t>
  </si>
  <si>
    <t>5.SINIF</t>
  </si>
  <si>
    <t>6.SINIF</t>
  </si>
  <si>
    <t>7.SINIF</t>
  </si>
  <si>
    <t>8.SINIF</t>
  </si>
  <si>
    <t>KIZ</t>
  </si>
  <si>
    <t>ERKEK</t>
  </si>
  <si>
    <t>TOPLAM</t>
  </si>
  <si>
    <t xml:space="preserve"> </t>
  </si>
  <si>
    <t>K</t>
  </si>
  <si>
    <t>E</t>
  </si>
  <si>
    <t>MERKEZ OKULUN</t>
  </si>
  <si>
    <t>TAŞINAN OKULUN</t>
  </si>
  <si>
    <t>MERKEZ OKULUN 
ADI</t>
  </si>
  <si>
    <t>1.SINIF</t>
  </si>
  <si>
    <t>GENEL TOPL.</t>
  </si>
  <si>
    <t>Gürsu İÖ.Okulu</t>
  </si>
  <si>
    <t>Karacaören İÖ.Okulu</t>
  </si>
  <si>
    <t>Karasandıklı İÖO.</t>
  </si>
  <si>
    <t>Selçik Şh.M.Ö.İÖO.</t>
  </si>
  <si>
    <t>Susuz İÖ.Okulu</t>
  </si>
  <si>
    <t>Ürküt Şh.A.Ö.İÖO.</t>
  </si>
  <si>
    <t>Yolkonak İÖ.Okulu</t>
  </si>
  <si>
    <t>Ekinhisar Y.Oğuz İÖO.</t>
  </si>
  <si>
    <t>Mustafa Kemal İÖ.Okulu</t>
  </si>
  <si>
    <t xml:space="preserve">Koçhisar İÖO: </t>
  </si>
  <si>
    <t>Başkuyucak İÖO.</t>
  </si>
  <si>
    <t>Dodurga İÖ.Okulu</t>
  </si>
  <si>
    <t>Kozvan İÖ.Okulu</t>
  </si>
  <si>
    <t>Ülfeciler İÖ.Okulu</t>
  </si>
  <si>
    <t>Akin İÖ.Okulu</t>
  </si>
  <si>
    <t>Dutağaç İÖ.Okulu</t>
  </si>
  <si>
    <t>Gökçealan İÖO.</t>
  </si>
  <si>
    <t>Alagöz İÖO.</t>
  </si>
  <si>
    <t>Arızlar İÖ.Okulu</t>
  </si>
  <si>
    <t>Odaköy İÖ.Okulu</t>
  </si>
  <si>
    <t>Örmekuyu İÖ.Okulu</t>
  </si>
  <si>
    <t>Soğucak İÖ.Okulu</t>
  </si>
  <si>
    <t>Karkın İÖ.Okulu</t>
  </si>
  <si>
    <t>Daylık İÖ.Okulu</t>
  </si>
  <si>
    <t>Kınık İÖ.Okulu</t>
  </si>
  <si>
    <t>Reşadiye İÖ.Okulu</t>
  </si>
  <si>
    <t>Koçgazi İÖ.Okulu</t>
  </si>
  <si>
    <t>Yayman İÖ.Okulu</t>
  </si>
  <si>
    <t>Çamoğlu İÖ.Okulu</t>
  </si>
  <si>
    <t>Şeyhyahşi İÖ.Okulu</t>
  </si>
  <si>
    <t>Yumruca İÖ.Okulu</t>
  </si>
  <si>
    <t>Otluk İÖ.Okulu</t>
  </si>
  <si>
    <t>Çevrepınar İÖ.Okulu</t>
  </si>
  <si>
    <t>Nasuhoğlu İÖ.Okulu</t>
  </si>
  <si>
    <t>Yanıkören İÖ.Okulu</t>
  </si>
  <si>
    <t>Baştepe İÖO.</t>
  </si>
  <si>
    <t>Emirhisar İÖ.Okulu</t>
  </si>
  <si>
    <t>Saltık İÖO.</t>
  </si>
  <si>
    <t>SANDIKLI İLÇESİ</t>
  </si>
  <si>
    <t>Düzenleyen</t>
  </si>
  <si>
    <t>Kızılca İÖO.</t>
  </si>
  <si>
    <t>Sayfa - 1</t>
  </si>
  <si>
    <t xml:space="preserve">SIRA        NO </t>
  </si>
  <si>
    <t>TAŞINAN OKUL</t>
  </si>
  <si>
    <t>TAŞIMA MERKEZİ OKUL</t>
  </si>
  <si>
    <t>ÖĞRENCİ SAYISI</t>
  </si>
  <si>
    <t>TABAN KATSAYI          ( = )</t>
  </si>
  <si>
    <t>MOTORİN FİYATI            ( X )</t>
  </si>
  <si>
    <t>Km.                    ( X )</t>
  </si>
  <si>
    <t>YOLUN KONUMU      ( X )</t>
  </si>
  <si>
    <t>ARACIN KONUMU        ( X )</t>
  </si>
  <si>
    <t>MUHAMMEN BEDEL  YTL.           (YUVARLATILMIŞ)</t>
  </si>
  <si>
    <t>TOPLAM BEDEL  YTL.   (YUVATLATILMIŞ)</t>
  </si>
  <si>
    <t>DÜŞÜNCELER     AÇIKLAMALAR</t>
  </si>
  <si>
    <t>YAŞARLAR ZEKİYEANA İÖO.</t>
  </si>
  <si>
    <t>ZAFER İLKÖĞRETİM OKULU</t>
  </si>
  <si>
    <t>BALLIK İLKÖĞRETİM OKULU</t>
  </si>
  <si>
    <t>BEKTEŞ İLKÖĞRETİM OKULU</t>
  </si>
  <si>
    <t>. / ..</t>
  </si>
  <si>
    <t>Sayfa - 2</t>
  </si>
  <si>
    <t>YOL  KATSAYISI      ( X )</t>
  </si>
  <si>
    <t>ARAÇ  KATSAYISI        ( X )</t>
  </si>
  <si>
    <t>MUHAMMEN BEDEL  TL.           (YUVARLATILMIŞ)</t>
  </si>
  <si>
    <t>TOPLAM BEDEL  TL.   (YUVATLATILMIŞ)</t>
  </si>
  <si>
    <t>SORKUN İLKÖĞRETİM OKULU</t>
  </si>
  <si>
    <t>YAVAŞLAR ŞH.TĞ.U.ACAR İÖO</t>
  </si>
  <si>
    <t>Uygun Görüşle Arz Ederim</t>
  </si>
  <si>
    <t>Ufuk TAŞBAŞ</t>
  </si>
  <si>
    <t>Mustafa KARAKURT</t>
  </si>
  <si>
    <t>Ramazan ÇETİN</t>
  </si>
  <si>
    <t xml:space="preserve">Cevdet BULUT </t>
  </si>
  <si>
    <t xml:space="preserve">Şube Müdürü </t>
  </si>
  <si>
    <t xml:space="preserve">Şef </t>
  </si>
  <si>
    <t>VHKİ</t>
  </si>
  <si>
    <t>İlçe Milli Eğitim Müdürü</t>
  </si>
  <si>
    <t>UYGUNDUR</t>
  </si>
  <si>
    <t xml:space="preserve">Talip YEL </t>
  </si>
  <si>
    <t xml:space="preserve">Kaymakam </t>
  </si>
  <si>
    <t>DERSLİK SAYISI</t>
  </si>
  <si>
    <t>Kırkpınar İÖO.</t>
  </si>
  <si>
    <t>Alacami İÖ.Okulu</t>
  </si>
  <si>
    <t>Alamescit İÖ.Okulu</t>
  </si>
  <si>
    <t>Celiloğlu İÖ.Okulu</t>
  </si>
  <si>
    <t xml:space="preserve">2011-2012 ÖĞRETM YILI   TAŞIMALI İLKÖĞRETİM YAKLAŞIK MALİYET HESAP ÇETVELİ </t>
  </si>
  <si>
    <t xml:space="preserve">Menteş  İlköğretim Okulu </t>
  </si>
  <si>
    <t>TAŞIMA MERKEZİ OKULLAR HARİÇ GENEL TOPLAM</t>
  </si>
  <si>
    <t>BEKTEŞ İLKÖĞRETİM KURUMU</t>
  </si>
  <si>
    <t>MENTEŞ İLKÖĞRETİM KURUMU</t>
  </si>
  <si>
    <t>9.MADDENİN HANGİ BENDİNE GÖRE ALINDI</t>
  </si>
  <si>
    <t>MERKEZ OKULA UZAKLIĞI(KM)</t>
  </si>
  <si>
    <t>TAŞIT ARACININ</t>
  </si>
  <si>
    <t>SAYISI</t>
  </si>
  <si>
    <t>KAPASİTESİ</t>
  </si>
  <si>
    <t>GÜNLÜK</t>
  </si>
  <si>
    <t>YILLIK (KDV DAHİL)</t>
  </si>
  <si>
    <t>İHALE SONUCU BELİRLENEN 
TAŞIMA GİDERİ (00) TL</t>
  </si>
  <si>
    <t>MUSTAFA İLKÖĞRETİM KURUMU</t>
  </si>
  <si>
    <t>YAŞARLAR ZEKİYE ANA İLKÖĞRETİM KURUMU</t>
  </si>
  <si>
    <t>BALLIK İLKÖĞREİTM KURUMU</t>
  </si>
  <si>
    <t>SORKUN İLKÖĞRETİM KURUMU</t>
  </si>
  <si>
    <t>YAVAŞLAR ŞTUAİÖK</t>
  </si>
  <si>
    <t>C</t>
  </si>
  <si>
    <t>D</t>
  </si>
  <si>
    <t>B</t>
  </si>
  <si>
    <t>Uygundur</t>
  </si>
  <si>
    <t>Tavuk Çiftlikleri</t>
  </si>
  <si>
    <t>Örtülü İ.Okulu (Hocalar)</t>
  </si>
  <si>
    <t>Daylık İÖ.Kurumu</t>
  </si>
  <si>
    <t>Kınık Ortaokulu</t>
  </si>
  <si>
    <t>Karacaören OrtaOkulu</t>
  </si>
  <si>
    <t>Karasandıklı İÖ.Kurumu</t>
  </si>
  <si>
    <t>Arızlar Ortaokulu</t>
  </si>
  <si>
    <t>Susuz İÖ.Kurumu</t>
  </si>
  <si>
    <t>Odaköy İÖ.Kurumu</t>
  </si>
  <si>
    <t>Alagöz Ortaokulu</t>
  </si>
  <si>
    <t>Ürküt Şh.A.Ö.İÖ.Kurumu</t>
  </si>
  <si>
    <t>Yolkonak İÖ.Kurumu</t>
  </si>
  <si>
    <t>Ekinhisar Y.Oğuz İÖ.Kurumu</t>
  </si>
  <si>
    <t>Alacami İÖ.Kurumu</t>
  </si>
  <si>
    <t>Gökçealan İÖ.Kurumu</t>
  </si>
  <si>
    <t>Gürsu İÖ.Kurumu</t>
  </si>
  <si>
    <t>Koçhisar İÖ.Kurumu</t>
  </si>
  <si>
    <t>Başkuyucak İÖ.Kurumu</t>
  </si>
  <si>
    <t>Dodurga Ortaokulu</t>
  </si>
  <si>
    <t>Kozvan Ortaokulu</t>
  </si>
  <si>
    <t>Ülfeciler İÖ.Kurumu</t>
  </si>
  <si>
    <t>Kırkpınar İÖ.Kurumu</t>
  </si>
  <si>
    <t>Selçik Şh.M.Ö.Ortaokulu</t>
  </si>
  <si>
    <t>Akin İÖ.Kurumu</t>
  </si>
  <si>
    <t>Dutağaç İÖ.Kurumu</t>
  </si>
  <si>
    <t>Emirhisar Ortaokulu</t>
  </si>
  <si>
    <t>Hırka Ortaokulu</t>
  </si>
  <si>
    <t>Örmekuyu İÖ.Kurumu</t>
  </si>
  <si>
    <t>Soğucak İÖ.Kurumu</t>
  </si>
  <si>
    <t>Karkın Ortaokulu</t>
  </si>
  <si>
    <t>Alamescit İÖ.Kurumu</t>
  </si>
  <si>
    <t>Asmacık İÖ.Kurumu</t>
  </si>
  <si>
    <t>Çamoğlu İÖ.Kurumu</t>
  </si>
  <si>
    <t>Şeyhyahşi Ortaokulu</t>
  </si>
  <si>
    <t>Saltık Ortaokulu</t>
  </si>
  <si>
    <t>Kızılca Ortaokulu</t>
  </si>
  <si>
    <t>Yumruca İÖ.Kurumu</t>
  </si>
  <si>
    <t>Otluk İÖ.Kurumu</t>
  </si>
  <si>
    <t>Çevrepınar İÖ.Kurumu</t>
  </si>
  <si>
    <t>Nasuhoğlu İÖ.Kurumu</t>
  </si>
  <si>
    <t>Yanıkören İÖ.Kurumu</t>
  </si>
  <si>
    <t>Celiloğlu İÖ.Kurumu</t>
  </si>
  <si>
    <t>Koçgazi İÖ.Kurumu</t>
  </si>
  <si>
    <t>Yayman İÖ.Kurumu</t>
  </si>
  <si>
    <t>Örencik İlkokulu (Hocalar)</t>
  </si>
  <si>
    <t>REŞADİYE İÖK</t>
  </si>
  <si>
    <t>Çukurca İÖO</t>
  </si>
  <si>
    <t>Karadirek Ortaokulu</t>
  </si>
  <si>
    <t>Başağaç Ortaokulu</t>
  </si>
  <si>
    <t>Çambeyli Ortaokulu</t>
  </si>
  <si>
    <t>c</t>
  </si>
  <si>
    <t xml:space="preserve">Düzenleyen </t>
  </si>
  <si>
    <t>M.Faysal KAYAN</t>
  </si>
  <si>
    <t xml:space="preserve">Emin KARAOSMAN </t>
  </si>
  <si>
    <t>ŞEF</t>
  </si>
  <si>
    <t xml:space="preserve">İlçe Milli Eğitim Müdürü </t>
  </si>
  <si>
    <t xml:space="preserve">TAŞINACAK YERLEŞİM YERİNİN ADI </t>
  </si>
  <si>
    <r>
      <t xml:space="preserve">TAŞIMALI TEMEL EĞİTİM  BİLGİ FORMU
</t>
    </r>
    <r>
      <rPr>
        <b/>
        <sz val="20"/>
        <rFont val="Arial Tur"/>
        <family val="0"/>
      </rPr>
      <t>2017/2018</t>
    </r>
    <r>
      <rPr>
        <b/>
        <sz val="18"/>
        <rFont val="Arial Tur"/>
        <family val="0"/>
      </rPr>
      <t xml:space="preserve"> EĞİTİM- ÖĞRETİM YILI</t>
    </r>
  </si>
  <si>
    <t>Mustafa ÖZDEMİR</t>
  </si>
  <si>
    <t>Teknisyen</t>
  </si>
  <si>
    <t>Ali HİZAN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</si>
</sst>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;[Red]#,##0.00"/>
    <numFmt numFmtId="173" formatCode="#,##0\ &quot;YTL&quot;;\-#,##0\ &quot;YTL&quot;"/>
    <numFmt numFmtId="174" formatCode="#,##0\ &quot;YTL&quot;;[Red]\-#,##0\ &quot;YTL&quot;"/>
    <numFmt numFmtId="175" formatCode="#,##0.00\ &quot;YTL&quot;;\-#,##0.00\ &quot;YTL&quot;"/>
    <numFmt numFmtId="176" formatCode="#,##0.00\ &quot;YTL&quot;;[Red]\-#,##0.00\ &quot;YTL&quot;"/>
    <numFmt numFmtId="177" formatCode="_-* #,##0\ &quot;YTL&quot;_-;\-* #,##0\ &quot;YTL&quot;_-;_-* &quot;-&quot;\ &quot;YTL&quot;_-;_-@_-"/>
    <numFmt numFmtId="178" formatCode="_-* #,##0\ _Y_T_L_-;\-* #,##0\ _Y_T_L_-;_-* &quot;-&quot;\ _Y_T_L_-;_-@_-"/>
    <numFmt numFmtId="179" formatCode="_-* #,##0.00\ &quot;YTL&quot;_-;\-* #,##0.00\ &quot;YTL&quot;_-;_-* &quot;-&quot;??\ &quot;YTL&quot;_-;_-@_-"/>
    <numFmt numFmtId="180" formatCode="_-* #,##0.00\ _Y_T_L_-;\-* #,##0.00\ _Y_T_L_-;_-* &quot;-&quot;??\ _Y_T_L_-;_-@_-"/>
    <numFmt numFmtId="181" formatCode="0;[Red]0"/>
    <numFmt numFmtId="182" formatCode="0.E+00"/>
    <numFmt numFmtId="183" formatCode="00000"/>
    <numFmt numFmtId="184" formatCode="0.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-F400]h:mm:ss\ AM/PM"/>
    <numFmt numFmtId="189" formatCode="[$¥€-2]\ #,##0.00_);[Red]\([$€-2]\ #,##0.00\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TL&quot;\ #,##0;\-&quot;TL&quot;\ #,##0"/>
    <numFmt numFmtId="199" formatCode="&quot;TL&quot;\ #,##0;[Red]\-&quot;TL&quot;\ #,##0"/>
    <numFmt numFmtId="200" formatCode="&quot;TL&quot;\ #,##0.00;\-&quot;TL&quot;\ #,##0.00"/>
    <numFmt numFmtId="201" formatCode="&quot;TL&quot;\ #,##0.00;[Red]\-&quot;TL&quot;\ #,##0.00"/>
    <numFmt numFmtId="202" formatCode="_-&quot;TL&quot;\ * #,##0_-;\-&quot;TL&quot;\ * #,##0_-;_-&quot;TL&quot;\ * &quot;-&quot;_-;_-@_-"/>
    <numFmt numFmtId="203" formatCode="_-&quot;TL&quot;\ * #,##0.00_-;\-&quot;TL&quot;\ * #,##0.00_-;_-&quot;TL&quot;\ * &quot;-&quot;??_-;_-@_-"/>
    <numFmt numFmtId="204" formatCode="0.0%"/>
    <numFmt numFmtId="205" formatCode="#,##0.00\ &quot;TL&quot;"/>
    <numFmt numFmtId="206" formatCode="0.000%"/>
    <numFmt numFmtId="207" formatCode="_-* #,##0\ _T_L_-;\-* #,##0\ _T_L_-;_-* &quot;-&quot;??\ _T_L_-;_-@_-"/>
  </numFmts>
  <fonts count="6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1"/>
      <name val="Arial Tur"/>
      <family val="2"/>
    </font>
    <font>
      <b/>
      <sz val="16"/>
      <name val="Arial Tur"/>
      <family val="0"/>
    </font>
    <font>
      <b/>
      <sz val="18"/>
      <name val="Arial Tur"/>
      <family val="0"/>
    </font>
    <font>
      <b/>
      <sz val="20"/>
      <name val="Arial Tur"/>
      <family val="0"/>
    </font>
    <font>
      <sz val="16"/>
      <color indexed="10"/>
      <name val="Arial Tur"/>
      <family val="0"/>
    </font>
    <font>
      <sz val="20"/>
      <color indexed="10"/>
      <name val="Arial Tur"/>
      <family val="0"/>
    </font>
    <font>
      <sz val="10"/>
      <color indexed="10"/>
      <name val="Arial Tur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24"/>
      <name val="Arial Tur"/>
      <family val="0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name val="Arial Tur"/>
      <family val="0"/>
    </font>
    <font>
      <u val="single"/>
      <sz val="8.25"/>
      <color indexed="36"/>
      <name val="Calibri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name val="Arial Tur"/>
      <family val="0"/>
    </font>
    <font>
      <b/>
      <sz val="24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24"/>
      <color indexed="10"/>
      <name val="Arial Tur"/>
      <family val="0"/>
    </font>
    <font>
      <sz val="14"/>
      <name val="Arial Tur"/>
      <family val="2"/>
    </font>
    <font>
      <b/>
      <sz val="18"/>
      <name val="Arial"/>
      <family val="2"/>
    </font>
    <font>
      <sz val="20"/>
      <name val="Arial"/>
      <family val="2"/>
    </font>
    <font>
      <sz val="2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center" wrapText="1" shrinkToFi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39" fontId="21" fillId="0" borderId="10" xfId="0" applyNumberFormat="1" applyFont="1" applyBorder="1" applyAlignment="1">
      <alignment horizontal="right" vertical="center" wrapText="1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right" vertical="center" wrapText="1" shrinkToFit="1"/>
    </xf>
    <xf numFmtId="49" fontId="21" fillId="0" borderId="0" xfId="0" applyNumberFormat="1" applyFont="1" applyBorder="1" applyAlignment="1">
      <alignment horizontal="right" vertical="center" wrapText="1" shrinkToFit="1"/>
    </xf>
    <xf numFmtId="3" fontId="21" fillId="0" borderId="0" xfId="0" applyNumberFormat="1" applyFont="1" applyBorder="1" applyAlignment="1">
      <alignment horizontal="right" vertical="center" wrapText="1" shrinkToFit="1"/>
    </xf>
    <xf numFmtId="3" fontId="20" fillId="0" borderId="0" xfId="0" applyNumberFormat="1" applyFont="1" applyBorder="1" applyAlignment="1">
      <alignment horizontal="right" vertical="center" wrapText="1" shrinkToFit="1"/>
    </xf>
    <xf numFmtId="3" fontId="14" fillId="0" borderId="0" xfId="0" applyNumberFormat="1" applyFont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2" fontId="21" fillId="0" borderId="0" xfId="0" applyNumberFormat="1" applyFont="1" applyBorder="1" applyAlignment="1">
      <alignment/>
    </xf>
    <xf numFmtId="39" fontId="21" fillId="0" borderId="0" xfId="0" applyNumberFormat="1" applyFont="1" applyBorder="1" applyAlignment="1">
      <alignment horizontal="right" vertical="center" wrapText="1" shrinkToFit="1"/>
    </xf>
    <xf numFmtId="0" fontId="21" fillId="33" borderId="0" xfId="0" applyFont="1" applyFill="1" applyBorder="1" applyAlignment="1">
      <alignment horizontal="right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left" vertical="center" wrapText="1" shrinkToFit="1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vertical="center" shrinkToFit="1"/>
      <protection locked="0"/>
    </xf>
    <xf numFmtId="0" fontId="12" fillId="0" borderId="10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2" fillId="34" borderId="10" xfId="0" applyFont="1" applyFill="1" applyBorder="1" applyAlignment="1" applyProtection="1">
      <alignment vertical="center" wrapText="1" shrinkToFit="1"/>
      <protection locked="0"/>
    </xf>
    <xf numFmtId="0" fontId="9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 wrapText="1" shrinkToFit="1"/>
      <protection/>
    </xf>
    <xf numFmtId="0" fontId="29" fillId="34" borderId="0" xfId="0" applyFont="1" applyFill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0" fontId="3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2" fillId="34" borderId="10" xfId="0" applyFont="1" applyFill="1" applyBorder="1" applyAlignment="1" applyProtection="1">
      <alignment horizontal="left" vertical="center" wrapText="1" shrinkToFit="1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left" vertical="center" wrapText="1" shrinkToFit="1"/>
      <protection locked="0"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>
      <alignment horizontal="left" vertical="center" wrapText="1" shrinkToFit="1"/>
    </xf>
    <xf numFmtId="0" fontId="31" fillId="34" borderId="10" xfId="0" applyFont="1" applyFill="1" applyBorder="1" applyAlignment="1" applyProtection="1">
      <alignment horizontal="left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22" fillId="34" borderId="0" xfId="0" applyFont="1" applyFill="1" applyAlignment="1" applyProtection="1">
      <alignment wrapText="1" shrinkToFit="1"/>
      <protection/>
    </xf>
    <xf numFmtId="0" fontId="28" fillId="34" borderId="0" xfId="0" applyFont="1" applyFill="1" applyAlignment="1" applyProtection="1">
      <alignment/>
      <protection/>
    </xf>
    <xf numFmtId="0" fontId="29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33" fillId="34" borderId="10" xfId="0" applyFont="1" applyFill="1" applyBorder="1" applyAlignment="1" applyProtection="1">
      <alignment horizontal="left" vertical="center" wrapText="1" shrinkToFit="1"/>
      <protection locked="0"/>
    </xf>
    <xf numFmtId="0" fontId="34" fillId="34" borderId="10" xfId="0" applyFont="1" applyFill="1" applyBorder="1" applyAlignment="1" applyProtection="1">
      <alignment horizontal="center" vertical="center"/>
      <protection locked="0"/>
    </xf>
    <xf numFmtId="0" fontId="33" fillId="34" borderId="10" xfId="0" applyFont="1" applyFill="1" applyBorder="1" applyAlignment="1">
      <alignment horizontal="left" vertical="center" wrapText="1" shrinkToFit="1"/>
    </xf>
    <xf numFmtId="0" fontId="34" fillId="34" borderId="1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vertical="center" wrapText="1" shrinkToFit="1"/>
      <protection locked="0"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0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3" fillId="34" borderId="10" xfId="0" applyFont="1" applyFill="1" applyBorder="1" applyAlignment="1" applyProtection="1">
      <alignment horizontal="left" vertical="center" wrapText="1" shrinkToFit="1"/>
      <protection locked="0"/>
    </xf>
    <xf numFmtId="0" fontId="34" fillId="34" borderId="24" xfId="0" applyFont="1" applyFill="1" applyBorder="1" applyAlignment="1" applyProtection="1">
      <alignment horizontal="center" vertical="center"/>
      <protection/>
    </xf>
    <xf numFmtId="0" fontId="34" fillId="34" borderId="0" xfId="0" applyFont="1" applyFill="1" applyAlignment="1" applyProtection="1">
      <alignment horizontal="center"/>
      <protection/>
    </xf>
    <xf numFmtId="0" fontId="29" fillId="34" borderId="0" xfId="0" applyFont="1" applyFill="1" applyAlignment="1" applyProtection="1">
      <alignment horizontal="center" wrapText="1" shrinkToFit="1"/>
      <protection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27" fillId="34" borderId="0" xfId="0" applyFont="1" applyFill="1" applyAlignment="1" applyProtection="1">
      <alignment horizontal="center" wrapText="1" shrinkToFit="1"/>
      <protection/>
    </xf>
    <xf numFmtId="0" fontId="17" fillId="34" borderId="0" xfId="0" applyFont="1" applyFill="1" applyAlignment="1" applyProtection="1">
      <alignment horizontal="center"/>
      <protection/>
    </xf>
    <xf numFmtId="0" fontId="7" fillId="34" borderId="26" xfId="0" applyFont="1" applyFill="1" applyBorder="1" applyAlignment="1" applyProtection="1">
      <alignment horizontal="center" vertical="center" textRotation="90"/>
      <protection locked="0"/>
    </xf>
    <xf numFmtId="0" fontId="7" fillId="34" borderId="27" xfId="0" applyFont="1" applyFill="1" applyBorder="1" applyAlignment="1" applyProtection="1">
      <alignment horizontal="center" vertical="center" textRotation="90"/>
      <protection locked="0"/>
    </xf>
    <xf numFmtId="0" fontId="29" fillId="34" borderId="0" xfId="0" applyFont="1" applyFill="1" applyAlignment="1" applyProtection="1">
      <alignment horizontal="center"/>
      <protection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textRotation="90" wrapText="1" shrinkToFit="1"/>
      <protection locked="0"/>
    </xf>
    <xf numFmtId="0" fontId="6" fillId="34" borderId="25" xfId="0" applyFont="1" applyFill="1" applyBorder="1" applyAlignment="1" applyProtection="1">
      <alignment horizontal="center" textRotation="90" wrapText="1" shrinkToFit="1"/>
      <protection locked="0"/>
    </xf>
    <xf numFmtId="0" fontId="6" fillId="34" borderId="30" xfId="0" applyFont="1" applyFill="1" applyBorder="1" applyAlignment="1" applyProtection="1">
      <alignment horizontal="center" textRotation="90"/>
      <protection locked="0"/>
    </xf>
    <xf numFmtId="0" fontId="6" fillId="34" borderId="19" xfId="0" applyFont="1" applyFill="1" applyBorder="1" applyAlignment="1" applyProtection="1">
      <alignment horizontal="center" textRotation="90"/>
      <protection locked="0"/>
    </xf>
    <xf numFmtId="0" fontId="6" fillId="34" borderId="30" xfId="0" applyFont="1" applyFill="1" applyBorder="1" applyAlignment="1" applyProtection="1">
      <alignment horizontal="center" vertical="center" textRotation="90"/>
      <protection locked="0"/>
    </xf>
    <xf numFmtId="0" fontId="6" fillId="34" borderId="19" xfId="0" applyFont="1" applyFill="1" applyBorder="1" applyAlignment="1" applyProtection="1">
      <alignment horizontal="center" vertical="center" textRotation="90"/>
      <protection locked="0"/>
    </xf>
    <xf numFmtId="0" fontId="1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textRotation="90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textRotation="90"/>
      <protection locked="0"/>
    </xf>
    <xf numFmtId="0" fontId="6" fillId="34" borderId="14" xfId="0" applyFont="1" applyFill="1" applyBorder="1" applyAlignment="1" applyProtection="1">
      <alignment horizontal="center" vertical="center" textRotation="90" wrapText="1"/>
      <protection locked="0"/>
    </xf>
    <xf numFmtId="0" fontId="6" fillId="34" borderId="23" xfId="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 shrinkToFit="1"/>
    </xf>
    <xf numFmtId="0" fontId="32" fillId="34" borderId="10" xfId="0" applyFont="1" applyFill="1" applyBorder="1" applyAlignment="1">
      <alignment horizontal="center" vertical="center" textRotation="90" wrapText="1" shrinkToFit="1"/>
    </xf>
    <xf numFmtId="172" fontId="7" fillId="34" borderId="31" xfId="0" applyNumberFormat="1" applyFont="1" applyFill="1" applyBorder="1" applyAlignment="1" applyProtection="1">
      <alignment horizontal="center" wrapText="1"/>
      <protection/>
    </xf>
    <xf numFmtId="0" fontId="7" fillId="34" borderId="30" xfId="0" applyFont="1" applyFill="1" applyBorder="1" applyAlignment="1" applyProtection="1">
      <alignment horizontal="center"/>
      <protection/>
    </xf>
    <xf numFmtId="0" fontId="7" fillId="34" borderId="2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 textRotation="90"/>
      <protection locked="0"/>
    </xf>
    <xf numFmtId="0" fontId="4" fillId="34" borderId="11" xfId="0" applyFont="1" applyFill="1" applyBorder="1" applyAlignment="1" applyProtection="1">
      <alignment horizontal="center" textRotation="90"/>
      <protection locked="0"/>
    </xf>
    <xf numFmtId="0" fontId="6" fillId="34" borderId="11" xfId="0" applyFont="1" applyFill="1" applyBorder="1" applyAlignment="1" applyProtection="1">
      <alignment horizontal="center" wrapText="1"/>
      <protection locked="0"/>
    </xf>
    <xf numFmtId="0" fontId="6" fillId="34" borderId="2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 wrapText="1" shrinkToFit="1"/>
      <protection/>
    </xf>
    <xf numFmtId="0" fontId="25" fillId="34" borderId="10" xfId="0" applyFont="1" applyFill="1" applyBorder="1" applyAlignment="1">
      <alignment horizontal="center" vertical="center" textRotation="90" wrapText="1" shrinkToFit="1"/>
    </xf>
    <xf numFmtId="0" fontId="13" fillId="34" borderId="10" xfId="0" applyFont="1" applyFill="1" applyBorder="1" applyAlignment="1" applyProtection="1">
      <alignment horizontal="center" textRotation="90"/>
      <protection/>
    </xf>
    <xf numFmtId="0" fontId="13" fillId="34" borderId="11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 wrapText="1"/>
      <protection locked="0"/>
    </xf>
    <xf numFmtId="0" fontId="6" fillId="34" borderId="11" xfId="0" applyFont="1" applyFill="1" applyBorder="1" applyAlignment="1" applyProtection="1">
      <alignment horizontal="center" textRotation="90" wrapText="1"/>
      <protection locked="0"/>
    </xf>
    <xf numFmtId="0" fontId="6" fillId="34" borderId="28" xfId="0" applyFont="1" applyFill="1" applyBorder="1" applyAlignment="1" applyProtection="1">
      <alignment horizontal="center" vertical="center" textRotation="90"/>
      <protection locked="0"/>
    </xf>
    <xf numFmtId="0" fontId="6" fillId="34" borderId="11" xfId="0" applyFont="1" applyFill="1" applyBorder="1" applyAlignment="1" applyProtection="1">
      <alignment horizontal="center" vertical="center" textRotation="90"/>
      <protection locked="0"/>
    </xf>
    <xf numFmtId="0" fontId="26" fillId="34" borderId="28" xfId="0" applyFont="1" applyFill="1" applyBorder="1" applyAlignment="1" applyProtection="1">
      <alignment horizontal="center" textRotation="90"/>
      <protection locked="0"/>
    </xf>
    <xf numFmtId="0" fontId="26" fillId="34" borderId="11" xfId="0" applyFont="1" applyFill="1" applyBorder="1" applyAlignment="1" applyProtection="1">
      <alignment horizontal="center" textRotation="90"/>
      <protection locked="0"/>
    </xf>
    <xf numFmtId="0" fontId="7" fillId="34" borderId="33" xfId="0" applyFont="1" applyFill="1" applyBorder="1" applyAlignment="1" applyProtection="1">
      <alignment horizontal="center"/>
      <protection/>
    </xf>
    <xf numFmtId="0" fontId="7" fillId="34" borderId="34" xfId="0" applyFont="1" applyFill="1" applyBorder="1" applyAlignment="1" applyProtection="1">
      <alignment horizontal="center"/>
      <protection/>
    </xf>
    <xf numFmtId="0" fontId="6" fillId="34" borderId="35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textRotation="90" wrapText="1"/>
      <protection locked="0"/>
    </xf>
    <xf numFmtId="0" fontId="6" fillId="34" borderId="25" xfId="0" applyFont="1" applyFill="1" applyBorder="1" applyAlignment="1" applyProtection="1">
      <alignment horizontal="center" textRotation="90" wrapText="1"/>
      <protection locked="0"/>
    </xf>
    <xf numFmtId="0" fontId="13" fillId="34" borderId="10" xfId="0" applyFont="1" applyFill="1" applyBorder="1" applyAlignment="1" applyProtection="1">
      <alignment horizontal="center" wrapText="1"/>
      <protection/>
    </xf>
    <xf numFmtId="0" fontId="13" fillId="34" borderId="10" xfId="0" applyFont="1" applyFill="1" applyBorder="1" applyAlignment="1" applyProtection="1">
      <alignment horizontal="center"/>
      <protection/>
    </xf>
    <xf numFmtId="0" fontId="7" fillId="34" borderId="36" xfId="0" applyFont="1" applyFill="1" applyBorder="1" applyAlignment="1" applyProtection="1">
      <alignment horizontal="center" vertical="center" shrinkToFit="1"/>
      <protection/>
    </xf>
    <xf numFmtId="0" fontId="7" fillId="34" borderId="34" xfId="0" applyFont="1" applyFill="1" applyBorder="1" applyAlignment="1" applyProtection="1">
      <alignment horizontal="center" vertical="center" shrinkToFit="1"/>
      <protection/>
    </xf>
    <xf numFmtId="0" fontId="7" fillId="34" borderId="37" xfId="0" applyFont="1" applyFill="1" applyBorder="1" applyAlignment="1" applyProtection="1">
      <alignment horizontal="center" vertical="center" shrinkToFit="1"/>
      <protection/>
    </xf>
    <xf numFmtId="0" fontId="6" fillId="34" borderId="3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 shrinkToFit="1"/>
    </xf>
    <xf numFmtId="14" fontId="21" fillId="0" borderId="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G62"/>
  <sheetViews>
    <sheetView tabSelected="1" zoomScale="50" zoomScaleNormal="50" zoomScaleSheetLayoutView="25" zoomScalePageLayoutView="0" workbookViewId="0" topLeftCell="A1">
      <pane xSplit="13" ySplit="4" topLeftCell="N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N59" sqref="N59:R59"/>
    </sheetView>
  </sheetViews>
  <sheetFormatPr defaultColWidth="9.00390625" defaultRowHeight="12.75"/>
  <cols>
    <col min="1" max="1" width="0.2421875" style="51" customWidth="1"/>
    <col min="2" max="2" width="4.75390625" style="51" customWidth="1"/>
    <col min="3" max="3" width="22.75390625" style="72" customWidth="1"/>
    <col min="4" max="4" width="14.875" style="72" customWidth="1"/>
    <col min="5" max="5" width="6.75390625" style="51" customWidth="1"/>
    <col min="6" max="6" width="4.75390625" style="51" customWidth="1"/>
    <col min="7" max="7" width="41.75390625" style="72" customWidth="1"/>
    <col min="8" max="8" width="11.75390625" style="72" customWidth="1"/>
    <col min="9" max="9" width="11.375" style="72" customWidth="1"/>
    <col min="10" max="10" width="9.875" style="51" customWidth="1"/>
    <col min="11" max="26" width="8.75390625" style="51" customWidth="1"/>
    <col min="27" max="28" width="11.125" style="44" customWidth="1"/>
    <col min="29" max="29" width="9.75390625" style="45" customWidth="1"/>
    <col min="30" max="30" width="11.375" style="51" customWidth="1"/>
    <col min="31" max="31" width="15.125" style="51" customWidth="1"/>
    <col min="32" max="32" width="13.375" style="51" customWidth="1"/>
    <col min="33" max="33" width="15.375" style="51" customWidth="1"/>
    <col min="34" max="16384" width="9.125" style="51" customWidth="1"/>
  </cols>
  <sheetData>
    <row r="1" spans="1:29" ht="60.75" customHeight="1" thickBot="1">
      <c r="A1" s="125" t="s">
        <v>182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33" ht="95.25" customHeight="1" thickBot="1">
      <c r="A2" s="126" t="s">
        <v>15</v>
      </c>
      <c r="B2" s="127"/>
      <c r="C2" s="127"/>
      <c r="D2" s="127"/>
      <c r="E2" s="127"/>
      <c r="F2" s="153" t="s">
        <v>16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  <c r="AA2" s="146" t="s">
        <v>19</v>
      </c>
      <c r="AB2" s="147"/>
      <c r="AC2" s="147"/>
      <c r="AD2" s="152" t="s">
        <v>110</v>
      </c>
      <c r="AE2" s="152"/>
      <c r="AF2" s="151" t="s">
        <v>115</v>
      </c>
      <c r="AG2" s="152"/>
    </row>
    <row r="3" spans="1:33" ht="95.25" customHeight="1">
      <c r="A3" s="128" t="s">
        <v>0</v>
      </c>
      <c r="B3" s="130" t="s">
        <v>1</v>
      </c>
      <c r="C3" s="132" t="s">
        <v>17</v>
      </c>
      <c r="D3" s="107" t="s">
        <v>98</v>
      </c>
      <c r="E3" s="140" t="s">
        <v>65</v>
      </c>
      <c r="F3" s="109" t="s">
        <v>1</v>
      </c>
      <c r="G3" s="117" t="s">
        <v>181</v>
      </c>
      <c r="H3" s="149" t="s">
        <v>108</v>
      </c>
      <c r="I3" s="149" t="s">
        <v>98</v>
      </c>
      <c r="J3" s="144" t="s">
        <v>109</v>
      </c>
      <c r="K3" s="156" t="s">
        <v>18</v>
      </c>
      <c r="L3" s="105"/>
      <c r="M3" s="105" t="s">
        <v>2</v>
      </c>
      <c r="N3" s="105"/>
      <c r="O3" s="105" t="s">
        <v>3</v>
      </c>
      <c r="P3" s="105"/>
      <c r="Q3" s="148" t="s">
        <v>4</v>
      </c>
      <c r="R3" s="105"/>
      <c r="S3" s="105" t="s">
        <v>5</v>
      </c>
      <c r="T3" s="105"/>
      <c r="U3" s="156" t="s">
        <v>6</v>
      </c>
      <c r="V3" s="105"/>
      <c r="W3" s="105" t="s">
        <v>7</v>
      </c>
      <c r="X3" s="105"/>
      <c r="Y3" s="105" t="s">
        <v>8</v>
      </c>
      <c r="Z3" s="106"/>
      <c r="AA3" s="111" t="s">
        <v>9</v>
      </c>
      <c r="AB3" s="142" t="s">
        <v>10</v>
      </c>
      <c r="AC3" s="102" t="s">
        <v>11</v>
      </c>
      <c r="AD3" s="138" t="s">
        <v>111</v>
      </c>
      <c r="AE3" s="138" t="s">
        <v>112</v>
      </c>
      <c r="AF3" s="138" t="s">
        <v>113</v>
      </c>
      <c r="AG3" s="138" t="s">
        <v>114</v>
      </c>
    </row>
    <row r="4" spans="1:33" ht="72" customHeight="1" thickBot="1">
      <c r="A4" s="129"/>
      <c r="B4" s="131"/>
      <c r="C4" s="133"/>
      <c r="D4" s="108"/>
      <c r="E4" s="141"/>
      <c r="F4" s="110"/>
      <c r="G4" s="118"/>
      <c r="H4" s="150"/>
      <c r="I4" s="150"/>
      <c r="J4" s="145"/>
      <c r="K4" s="74" t="s">
        <v>13</v>
      </c>
      <c r="L4" s="75" t="s">
        <v>14</v>
      </c>
      <c r="M4" s="75" t="s">
        <v>13</v>
      </c>
      <c r="N4" s="75" t="s">
        <v>14</v>
      </c>
      <c r="O4" s="75" t="s">
        <v>13</v>
      </c>
      <c r="P4" s="75" t="s">
        <v>14</v>
      </c>
      <c r="Q4" s="76" t="s">
        <v>13</v>
      </c>
      <c r="R4" s="75" t="s">
        <v>14</v>
      </c>
      <c r="S4" s="75" t="s">
        <v>13</v>
      </c>
      <c r="T4" s="75" t="s">
        <v>14</v>
      </c>
      <c r="U4" s="74" t="s">
        <v>13</v>
      </c>
      <c r="V4" s="75" t="s">
        <v>14</v>
      </c>
      <c r="W4" s="75" t="s">
        <v>13</v>
      </c>
      <c r="X4" s="75" t="s">
        <v>14</v>
      </c>
      <c r="Y4" s="75" t="s">
        <v>13</v>
      </c>
      <c r="Z4" s="77" t="s">
        <v>14</v>
      </c>
      <c r="AA4" s="112"/>
      <c r="AB4" s="143"/>
      <c r="AC4" s="103"/>
      <c r="AD4" s="139"/>
      <c r="AE4" s="139"/>
      <c r="AF4" s="139"/>
      <c r="AG4" s="139"/>
    </row>
    <row r="5" spans="1:33" s="55" customFormat="1" ht="34.5" customHeight="1">
      <c r="A5" s="134"/>
      <c r="B5" s="97">
        <v>1</v>
      </c>
      <c r="C5" s="115" t="s">
        <v>116</v>
      </c>
      <c r="D5" s="116">
        <v>18</v>
      </c>
      <c r="E5" s="120">
        <v>119</v>
      </c>
      <c r="F5" s="53">
        <v>1</v>
      </c>
      <c r="G5" s="52" t="s">
        <v>127</v>
      </c>
      <c r="H5" s="84" t="s">
        <v>121</v>
      </c>
      <c r="I5" s="84">
        <v>2</v>
      </c>
      <c r="J5" s="85">
        <v>17</v>
      </c>
      <c r="K5" s="85">
        <v>0</v>
      </c>
      <c r="L5" s="85">
        <v>0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85">
        <v>0</v>
      </c>
      <c r="T5" s="85">
        <v>0</v>
      </c>
      <c r="U5" s="85">
        <v>0</v>
      </c>
      <c r="V5" s="85">
        <v>0</v>
      </c>
      <c r="W5" s="85">
        <v>0</v>
      </c>
      <c r="X5" s="85">
        <v>0</v>
      </c>
      <c r="Y5" s="85">
        <v>0</v>
      </c>
      <c r="Z5" s="85">
        <v>0</v>
      </c>
      <c r="AA5" s="62">
        <f>K5+M5+O5+Q5+S5+U5+W5+Y5</f>
        <v>0</v>
      </c>
      <c r="AB5" s="62">
        <f>Z5+X5+V5+T5+R5+P5+N5+L5</f>
        <v>0</v>
      </c>
      <c r="AC5" s="62">
        <f aca="true" t="shared" si="0" ref="AC5:AC18">AB5+AA5</f>
        <v>0</v>
      </c>
      <c r="AD5" s="54"/>
      <c r="AE5" s="54"/>
      <c r="AF5" s="54"/>
      <c r="AG5" s="54"/>
    </row>
    <row r="6" spans="1:33" s="55" customFormat="1" ht="34.5" customHeight="1">
      <c r="A6" s="134"/>
      <c r="B6" s="98"/>
      <c r="C6" s="115"/>
      <c r="D6" s="116"/>
      <c r="E6" s="120"/>
      <c r="F6" s="53">
        <v>2</v>
      </c>
      <c r="G6" s="52" t="s">
        <v>128</v>
      </c>
      <c r="H6" s="84" t="s">
        <v>122</v>
      </c>
      <c r="I6" s="84">
        <v>2</v>
      </c>
      <c r="J6" s="85">
        <v>20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5">
        <v>0</v>
      </c>
      <c r="X6" s="85">
        <v>0</v>
      </c>
      <c r="Y6" s="85">
        <v>0</v>
      </c>
      <c r="Z6" s="85">
        <v>0</v>
      </c>
      <c r="AA6" s="62">
        <f aca="true" t="shared" si="1" ref="AA6:AA18">K6+M6+O6+Q6+S6+U6+W6+Y6</f>
        <v>0</v>
      </c>
      <c r="AB6" s="62">
        <f aca="true" t="shared" si="2" ref="AB6:AB18">Z6+X6+V6+T6+R6+P6+N6+L6</f>
        <v>0</v>
      </c>
      <c r="AC6" s="62">
        <f t="shared" si="0"/>
        <v>0</v>
      </c>
      <c r="AD6" s="54"/>
      <c r="AE6" s="54"/>
      <c r="AF6" s="54"/>
      <c r="AG6" s="54"/>
    </row>
    <row r="7" spans="1:33" s="55" customFormat="1" ht="34.5" customHeight="1">
      <c r="A7" s="134"/>
      <c r="B7" s="98"/>
      <c r="C7" s="115"/>
      <c r="D7" s="116"/>
      <c r="E7" s="120"/>
      <c r="F7" s="53">
        <v>3</v>
      </c>
      <c r="G7" s="52" t="s">
        <v>129</v>
      </c>
      <c r="H7" s="84" t="s">
        <v>122</v>
      </c>
      <c r="I7" s="84">
        <v>3</v>
      </c>
      <c r="J7" s="85">
        <v>5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62">
        <f t="shared" si="1"/>
        <v>0</v>
      </c>
      <c r="AB7" s="62">
        <f t="shared" si="2"/>
        <v>0</v>
      </c>
      <c r="AC7" s="62">
        <f t="shared" si="0"/>
        <v>0</v>
      </c>
      <c r="AD7" s="54"/>
      <c r="AE7" s="54"/>
      <c r="AF7" s="54"/>
      <c r="AG7" s="54"/>
    </row>
    <row r="8" spans="1:33" s="55" customFormat="1" ht="34.5" customHeight="1">
      <c r="A8" s="134"/>
      <c r="B8" s="98"/>
      <c r="C8" s="115"/>
      <c r="D8" s="116"/>
      <c r="E8" s="120"/>
      <c r="F8" s="53">
        <v>4</v>
      </c>
      <c r="G8" s="52" t="s">
        <v>130</v>
      </c>
      <c r="H8" s="84" t="s">
        <v>121</v>
      </c>
      <c r="I8" s="84">
        <v>2</v>
      </c>
      <c r="J8" s="85">
        <v>14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62">
        <f t="shared" si="1"/>
        <v>0</v>
      </c>
      <c r="AB8" s="62">
        <f t="shared" si="2"/>
        <v>0</v>
      </c>
      <c r="AC8" s="62">
        <f t="shared" si="0"/>
        <v>0</v>
      </c>
      <c r="AD8" s="54"/>
      <c r="AE8" s="54"/>
      <c r="AF8" s="54"/>
      <c r="AG8" s="54"/>
    </row>
    <row r="9" spans="1:33" s="55" customFormat="1" ht="34.5" customHeight="1">
      <c r="A9" s="134"/>
      <c r="B9" s="98"/>
      <c r="C9" s="115"/>
      <c r="D9" s="116"/>
      <c r="E9" s="120"/>
      <c r="F9" s="53">
        <v>5</v>
      </c>
      <c r="G9" s="52" t="s">
        <v>172</v>
      </c>
      <c r="H9" s="84" t="s">
        <v>122</v>
      </c>
      <c r="I9" s="84">
        <v>8</v>
      </c>
      <c r="J9" s="85">
        <v>16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62">
        <f>K9+M9+O9+Q9+S9+U9+W9+Y9</f>
        <v>0</v>
      </c>
      <c r="AB9" s="62">
        <f>Z9+X9+V9+T9+R9+P9+N9+L9</f>
        <v>0</v>
      </c>
      <c r="AC9" s="62">
        <f>AB9+AA9</f>
        <v>0</v>
      </c>
      <c r="AD9" s="54"/>
      <c r="AE9" s="54"/>
      <c r="AF9" s="54"/>
      <c r="AG9" s="54"/>
    </row>
    <row r="10" spans="1:33" s="55" customFormat="1" ht="34.5" customHeight="1">
      <c r="A10" s="134"/>
      <c r="B10" s="98"/>
      <c r="C10" s="115"/>
      <c r="D10" s="116"/>
      <c r="E10" s="120"/>
      <c r="F10" s="53">
        <v>6</v>
      </c>
      <c r="G10" s="52" t="s">
        <v>173</v>
      </c>
      <c r="H10" s="84" t="s">
        <v>122</v>
      </c>
      <c r="I10" s="84">
        <v>8</v>
      </c>
      <c r="J10" s="85">
        <v>16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62">
        <f>K10+M10+O10+Q10+S10+U10+W10+Y10</f>
        <v>0</v>
      </c>
      <c r="AB10" s="62">
        <f>Z10+X10+V10+T10+R10+P10+N10+L10</f>
        <v>0</v>
      </c>
      <c r="AC10" s="62">
        <f>AB10+AA10</f>
        <v>0</v>
      </c>
      <c r="AD10" s="54"/>
      <c r="AE10" s="54"/>
      <c r="AF10" s="54"/>
      <c r="AG10" s="54"/>
    </row>
    <row r="11" spans="1:33" s="55" customFormat="1" ht="34.5" customHeight="1">
      <c r="A11" s="134"/>
      <c r="B11" s="98"/>
      <c r="C11" s="115"/>
      <c r="D11" s="116"/>
      <c r="E11" s="120"/>
      <c r="F11" s="53">
        <v>7</v>
      </c>
      <c r="G11" s="52" t="s">
        <v>131</v>
      </c>
      <c r="H11" s="84" t="s">
        <v>122</v>
      </c>
      <c r="I11" s="84">
        <v>2</v>
      </c>
      <c r="J11" s="85">
        <v>26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62">
        <f t="shared" si="1"/>
        <v>0</v>
      </c>
      <c r="AB11" s="62">
        <f t="shared" si="2"/>
        <v>0</v>
      </c>
      <c r="AC11" s="62">
        <f t="shared" si="0"/>
        <v>0</v>
      </c>
      <c r="AD11" s="54"/>
      <c r="AE11" s="54"/>
      <c r="AF11" s="54"/>
      <c r="AG11" s="54"/>
    </row>
    <row r="12" spans="1:33" s="55" customFormat="1" ht="34.5" customHeight="1">
      <c r="A12" s="134"/>
      <c r="B12" s="98"/>
      <c r="C12" s="115"/>
      <c r="D12" s="116"/>
      <c r="E12" s="120"/>
      <c r="F12" s="53">
        <v>8</v>
      </c>
      <c r="G12" s="52" t="s">
        <v>132</v>
      </c>
      <c r="H12" s="84" t="s">
        <v>121</v>
      </c>
      <c r="I12" s="84">
        <v>2</v>
      </c>
      <c r="J12" s="85">
        <v>10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62">
        <f t="shared" si="1"/>
        <v>0</v>
      </c>
      <c r="AB12" s="62">
        <f t="shared" si="2"/>
        <v>0</v>
      </c>
      <c r="AC12" s="62">
        <f t="shared" si="0"/>
        <v>0</v>
      </c>
      <c r="AD12" s="54"/>
      <c r="AE12" s="54"/>
      <c r="AF12" s="54"/>
      <c r="AG12" s="54"/>
    </row>
    <row r="13" spans="1:33" s="55" customFormat="1" ht="34.5" customHeight="1">
      <c r="A13" s="134"/>
      <c r="B13" s="98"/>
      <c r="C13" s="115"/>
      <c r="D13" s="116"/>
      <c r="E13" s="120"/>
      <c r="F13" s="53">
        <v>9</v>
      </c>
      <c r="G13" s="52" t="s">
        <v>133</v>
      </c>
      <c r="H13" s="84" t="s">
        <v>123</v>
      </c>
      <c r="I13" s="84">
        <v>2</v>
      </c>
      <c r="J13" s="85">
        <v>15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62">
        <f t="shared" si="1"/>
        <v>0</v>
      </c>
      <c r="AB13" s="62">
        <f t="shared" si="2"/>
        <v>0</v>
      </c>
      <c r="AC13" s="62">
        <f t="shared" si="0"/>
        <v>0</v>
      </c>
      <c r="AD13" s="54"/>
      <c r="AE13" s="54"/>
      <c r="AF13" s="54"/>
      <c r="AG13" s="54"/>
    </row>
    <row r="14" spans="1:33" s="55" customFormat="1" ht="34.5" customHeight="1">
      <c r="A14" s="134"/>
      <c r="B14" s="98"/>
      <c r="C14" s="115"/>
      <c r="D14" s="116"/>
      <c r="E14" s="120"/>
      <c r="F14" s="53">
        <v>10</v>
      </c>
      <c r="G14" s="56" t="s">
        <v>134</v>
      </c>
      <c r="H14" s="93" t="s">
        <v>122</v>
      </c>
      <c r="I14" s="93">
        <v>3</v>
      </c>
      <c r="J14" s="85">
        <v>20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62">
        <f t="shared" si="1"/>
        <v>0</v>
      </c>
      <c r="AB14" s="62">
        <f t="shared" si="2"/>
        <v>0</v>
      </c>
      <c r="AC14" s="62">
        <f t="shared" si="0"/>
        <v>0</v>
      </c>
      <c r="AD14" s="54"/>
      <c r="AE14" s="54"/>
      <c r="AF14" s="54"/>
      <c r="AG14" s="54"/>
    </row>
    <row r="15" spans="1:33" s="55" customFormat="1" ht="34.5" customHeight="1">
      <c r="A15" s="134"/>
      <c r="B15" s="98"/>
      <c r="C15" s="115"/>
      <c r="D15" s="116"/>
      <c r="E15" s="120"/>
      <c r="F15" s="53">
        <v>11</v>
      </c>
      <c r="G15" s="52" t="s">
        <v>135</v>
      </c>
      <c r="H15" s="84" t="s">
        <v>121</v>
      </c>
      <c r="I15" s="84">
        <v>1</v>
      </c>
      <c r="J15" s="85">
        <v>14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62">
        <f t="shared" si="1"/>
        <v>0</v>
      </c>
      <c r="AB15" s="62">
        <f t="shared" si="2"/>
        <v>0</v>
      </c>
      <c r="AC15" s="62">
        <f t="shared" si="0"/>
        <v>0</v>
      </c>
      <c r="AD15" s="54"/>
      <c r="AE15" s="54"/>
      <c r="AF15" s="54"/>
      <c r="AG15" s="54"/>
    </row>
    <row r="16" spans="1:33" s="55" customFormat="1" ht="34.5" customHeight="1">
      <c r="A16" s="134"/>
      <c r="B16" s="98"/>
      <c r="C16" s="115"/>
      <c r="D16" s="116"/>
      <c r="E16" s="120"/>
      <c r="F16" s="53">
        <v>12</v>
      </c>
      <c r="G16" s="52" t="s">
        <v>136</v>
      </c>
      <c r="H16" s="84" t="s">
        <v>123</v>
      </c>
      <c r="I16" s="84">
        <v>2</v>
      </c>
      <c r="J16" s="85">
        <v>10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62">
        <f t="shared" si="1"/>
        <v>0</v>
      </c>
      <c r="AB16" s="62">
        <f t="shared" si="2"/>
        <v>0</v>
      </c>
      <c r="AC16" s="62">
        <f t="shared" si="0"/>
        <v>0</v>
      </c>
      <c r="AD16" s="54"/>
      <c r="AE16" s="54"/>
      <c r="AF16" s="54"/>
      <c r="AG16" s="54"/>
    </row>
    <row r="17" spans="1:33" s="55" customFormat="1" ht="34.5" customHeight="1">
      <c r="A17" s="135"/>
      <c r="B17" s="98"/>
      <c r="C17" s="115"/>
      <c r="D17" s="116"/>
      <c r="E17" s="120"/>
      <c r="F17" s="53">
        <v>13</v>
      </c>
      <c r="G17" s="52" t="s">
        <v>137</v>
      </c>
      <c r="H17" s="84" t="s">
        <v>122</v>
      </c>
      <c r="I17" s="84">
        <v>7</v>
      </c>
      <c r="J17" s="85">
        <v>10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62">
        <f t="shared" si="1"/>
        <v>0</v>
      </c>
      <c r="AB17" s="62">
        <f t="shared" si="2"/>
        <v>0</v>
      </c>
      <c r="AC17" s="62">
        <f t="shared" si="0"/>
        <v>0</v>
      </c>
      <c r="AD17" s="54"/>
      <c r="AE17" s="54"/>
      <c r="AF17" s="54"/>
      <c r="AG17" s="54"/>
    </row>
    <row r="18" spans="1:33" s="55" customFormat="1" ht="34.5" customHeight="1">
      <c r="A18" s="57"/>
      <c r="B18" s="98"/>
      <c r="C18" s="115"/>
      <c r="D18" s="116"/>
      <c r="E18" s="120"/>
      <c r="F18" s="53">
        <v>14</v>
      </c>
      <c r="G18" s="58" t="s">
        <v>138</v>
      </c>
      <c r="H18" s="86" t="s">
        <v>121</v>
      </c>
      <c r="I18" s="86">
        <v>1</v>
      </c>
      <c r="J18" s="87">
        <v>23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62">
        <f t="shared" si="1"/>
        <v>0</v>
      </c>
      <c r="AB18" s="62">
        <f t="shared" si="2"/>
        <v>0</v>
      </c>
      <c r="AC18" s="62">
        <f t="shared" si="0"/>
        <v>0</v>
      </c>
      <c r="AD18" s="54"/>
      <c r="AE18" s="54"/>
      <c r="AF18" s="54"/>
      <c r="AG18" s="54"/>
    </row>
    <row r="19" spans="1:33" s="55" customFormat="1" ht="34.5" customHeight="1">
      <c r="A19" s="57"/>
      <c r="B19" s="98"/>
      <c r="C19" s="115"/>
      <c r="D19" s="116"/>
      <c r="E19" s="120"/>
      <c r="F19" s="53">
        <v>15</v>
      </c>
      <c r="G19" s="43" t="s">
        <v>139</v>
      </c>
      <c r="H19" s="84" t="s">
        <v>121</v>
      </c>
      <c r="I19" s="84">
        <v>2</v>
      </c>
      <c r="J19" s="85">
        <v>13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62">
        <f>K19+M19+O19+Q19+S19+U19+W19+Y19</f>
        <v>0</v>
      </c>
      <c r="AB19" s="62">
        <f>Z19+X19+V19+T19+R19+P19+N19+L19</f>
        <v>0</v>
      </c>
      <c r="AC19" s="62">
        <f>AB19+AA19</f>
        <v>0</v>
      </c>
      <c r="AD19" s="54"/>
      <c r="AE19" s="54"/>
      <c r="AF19" s="54"/>
      <c r="AG19" s="54"/>
    </row>
    <row r="20" spans="1:33" s="55" customFormat="1" ht="34.5" customHeight="1">
      <c r="A20" s="91"/>
      <c r="B20" s="98"/>
      <c r="C20" s="115"/>
      <c r="D20" s="116"/>
      <c r="E20" s="120"/>
      <c r="F20" s="92">
        <v>16</v>
      </c>
      <c r="G20" s="43" t="s">
        <v>174</v>
      </c>
      <c r="H20" s="84" t="s">
        <v>175</v>
      </c>
      <c r="I20" s="84">
        <v>5</v>
      </c>
      <c r="J20" s="85">
        <v>26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62">
        <f>K20+M20+O20+Q20+S20+U20+W20+Y20</f>
        <v>0</v>
      </c>
      <c r="AB20" s="62">
        <f>Z20+X20+V20+T20+R20+P20+N20+L20</f>
        <v>0</v>
      </c>
      <c r="AC20" s="62">
        <f>AB20+AA20</f>
        <v>0</v>
      </c>
      <c r="AD20" s="54"/>
      <c r="AE20" s="54"/>
      <c r="AF20" s="54"/>
      <c r="AG20" s="54"/>
    </row>
    <row r="21" spans="1:33" s="55" customFormat="1" ht="34.5" customHeight="1">
      <c r="A21" s="57"/>
      <c r="B21" s="99"/>
      <c r="C21" s="115"/>
      <c r="D21" s="116"/>
      <c r="E21" s="120"/>
      <c r="F21" s="53">
        <v>17</v>
      </c>
      <c r="G21" s="43" t="s">
        <v>171</v>
      </c>
      <c r="H21" s="84" t="s">
        <v>121</v>
      </c>
      <c r="I21" s="84">
        <v>1</v>
      </c>
      <c r="J21" s="85">
        <v>30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62">
        <f>K21+M21+O21+Q21+S21+U21+W21+Y21</f>
        <v>0</v>
      </c>
      <c r="AB21" s="62">
        <f>Z21+X21+V21+T21+R21+P21+N21+L21</f>
        <v>0</v>
      </c>
      <c r="AC21" s="62">
        <f>AB21+AA21</f>
        <v>0</v>
      </c>
      <c r="AD21" s="54"/>
      <c r="AE21" s="54"/>
      <c r="AF21" s="54"/>
      <c r="AG21" s="54"/>
    </row>
    <row r="22" spans="1:33" s="55" customFormat="1" ht="34.5" customHeight="1">
      <c r="A22" s="134"/>
      <c r="B22" s="120">
        <v>2</v>
      </c>
      <c r="C22" s="121" t="s">
        <v>117</v>
      </c>
      <c r="D22" s="121">
        <v>12</v>
      </c>
      <c r="E22" s="120">
        <v>152</v>
      </c>
      <c r="F22" s="53">
        <v>1</v>
      </c>
      <c r="G22" s="52" t="s">
        <v>140</v>
      </c>
      <c r="H22" s="84" t="s">
        <v>121</v>
      </c>
      <c r="I22" s="84">
        <v>2</v>
      </c>
      <c r="J22" s="85">
        <v>12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62">
        <f aca="true" t="shared" si="3" ref="AA22:AA40">K22+M22+O22+Q22+S22+U22+W22+Y22</f>
        <v>0</v>
      </c>
      <c r="AB22" s="62">
        <f aca="true" t="shared" si="4" ref="AB22:AB40">Z22+X22+V22+T22+R22+P22+N22+L22</f>
        <v>0</v>
      </c>
      <c r="AC22" s="62">
        <f aca="true" t="shared" si="5" ref="AC22:AC40">AB22+AA22</f>
        <v>0</v>
      </c>
      <c r="AD22" s="54"/>
      <c r="AE22" s="54"/>
      <c r="AF22" s="54"/>
      <c r="AG22" s="54"/>
    </row>
    <row r="23" spans="1:33" s="55" customFormat="1" ht="34.5" customHeight="1">
      <c r="A23" s="134"/>
      <c r="B23" s="120"/>
      <c r="C23" s="121"/>
      <c r="D23" s="121"/>
      <c r="E23" s="120"/>
      <c r="F23" s="53">
        <v>2</v>
      </c>
      <c r="G23" s="78" t="s">
        <v>141</v>
      </c>
      <c r="H23" s="88" t="s">
        <v>122</v>
      </c>
      <c r="I23" s="84">
        <v>3</v>
      </c>
      <c r="J23" s="85">
        <v>7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62">
        <f t="shared" si="3"/>
        <v>0</v>
      </c>
      <c r="AB23" s="62">
        <f t="shared" si="4"/>
        <v>0</v>
      </c>
      <c r="AC23" s="62">
        <f t="shared" si="5"/>
        <v>0</v>
      </c>
      <c r="AD23" s="54"/>
      <c r="AE23" s="54"/>
      <c r="AF23" s="54"/>
      <c r="AG23" s="54"/>
    </row>
    <row r="24" spans="1:33" s="55" customFormat="1" ht="34.5" customHeight="1">
      <c r="A24" s="134"/>
      <c r="B24" s="120"/>
      <c r="C24" s="121"/>
      <c r="D24" s="121"/>
      <c r="E24" s="120"/>
      <c r="F24" s="53">
        <v>3</v>
      </c>
      <c r="G24" s="52" t="s">
        <v>142</v>
      </c>
      <c r="H24" s="84" t="s">
        <v>121</v>
      </c>
      <c r="I24" s="84">
        <v>1</v>
      </c>
      <c r="J24" s="85">
        <v>7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62">
        <f t="shared" si="3"/>
        <v>0</v>
      </c>
      <c r="AB24" s="62">
        <f t="shared" si="4"/>
        <v>0</v>
      </c>
      <c r="AC24" s="62">
        <f t="shared" si="5"/>
        <v>0</v>
      </c>
      <c r="AD24" s="54"/>
      <c r="AE24" s="54"/>
      <c r="AF24" s="54"/>
      <c r="AG24" s="54"/>
    </row>
    <row r="25" spans="1:33" s="55" customFormat="1" ht="34.5" customHeight="1">
      <c r="A25" s="134"/>
      <c r="B25" s="120"/>
      <c r="C25" s="121"/>
      <c r="D25" s="121"/>
      <c r="E25" s="120"/>
      <c r="F25" s="53">
        <v>4</v>
      </c>
      <c r="G25" s="52" t="s">
        <v>143</v>
      </c>
      <c r="H25" s="84" t="s">
        <v>122</v>
      </c>
      <c r="I25" s="84">
        <v>2</v>
      </c>
      <c r="J25" s="85">
        <v>13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62">
        <f t="shared" si="3"/>
        <v>0</v>
      </c>
      <c r="AB25" s="62">
        <f t="shared" si="4"/>
        <v>0</v>
      </c>
      <c r="AC25" s="62">
        <f t="shared" si="5"/>
        <v>0</v>
      </c>
      <c r="AD25" s="54"/>
      <c r="AE25" s="54"/>
      <c r="AF25" s="54"/>
      <c r="AG25" s="54"/>
    </row>
    <row r="26" spans="1:33" s="55" customFormat="1" ht="34.5" customHeight="1">
      <c r="A26" s="134"/>
      <c r="B26" s="120"/>
      <c r="C26" s="121"/>
      <c r="D26" s="121"/>
      <c r="E26" s="120"/>
      <c r="F26" s="53">
        <v>5</v>
      </c>
      <c r="G26" s="52" t="s">
        <v>144</v>
      </c>
      <c r="H26" s="84" t="s">
        <v>122</v>
      </c>
      <c r="I26" s="84">
        <v>2</v>
      </c>
      <c r="J26" s="85">
        <v>10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62">
        <f t="shared" si="3"/>
        <v>0</v>
      </c>
      <c r="AB26" s="62">
        <f t="shared" si="4"/>
        <v>0</v>
      </c>
      <c r="AC26" s="62">
        <f t="shared" si="5"/>
        <v>0</v>
      </c>
      <c r="AD26" s="54"/>
      <c r="AE26" s="54"/>
      <c r="AF26" s="54"/>
      <c r="AG26" s="54"/>
    </row>
    <row r="27" spans="1:33" s="55" customFormat="1" ht="34.5" customHeight="1">
      <c r="A27" s="134"/>
      <c r="B27" s="120"/>
      <c r="C27" s="121"/>
      <c r="D27" s="121"/>
      <c r="E27" s="120"/>
      <c r="F27" s="53">
        <v>6</v>
      </c>
      <c r="G27" s="52" t="s">
        <v>145</v>
      </c>
      <c r="H27" s="84" t="s">
        <v>123</v>
      </c>
      <c r="I27" s="84">
        <v>2</v>
      </c>
      <c r="J27" s="85">
        <v>10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62">
        <f t="shared" si="3"/>
        <v>0</v>
      </c>
      <c r="AB27" s="62">
        <f t="shared" si="4"/>
        <v>0</v>
      </c>
      <c r="AC27" s="62">
        <f t="shared" si="5"/>
        <v>0</v>
      </c>
      <c r="AD27" s="54"/>
      <c r="AE27" s="54"/>
      <c r="AF27" s="54"/>
      <c r="AG27" s="54"/>
    </row>
    <row r="28" spans="1:33" s="55" customFormat="1" ht="34.5" customHeight="1">
      <c r="A28" s="134"/>
      <c r="B28" s="120"/>
      <c r="C28" s="121"/>
      <c r="D28" s="121"/>
      <c r="E28" s="120"/>
      <c r="F28" s="53">
        <v>7</v>
      </c>
      <c r="G28" s="58" t="s">
        <v>150</v>
      </c>
      <c r="H28" s="86" t="s">
        <v>122</v>
      </c>
      <c r="I28" s="86">
        <v>2</v>
      </c>
      <c r="J28" s="87">
        <v>4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62">
        <f>K28+M28+O28+Q28+S28+U28+W28+Y28</f>
        <v>0</v>
      </c>
      <c r="AB28" s="62">
        <f>Z28+X28+V28+T28+R28+P28+N28+L28</f>
        <v>0</v>
      </c>
      <c r="AC28" s="62">
        <f>AB28+AA28</f>
        <v>0</v>
      </c>
      <c r="AD28" s="54"/>
      <c r="AE28" s="54"/>
      <c r="AF28" s="54"/>
      <c r="AG28" s="54"/>
    </row>
    <row r="29" spans="1:33" s="55" customFormat="1" ht="34.5" customHeight="1">
      <c r="A29" s="134"/>
      <c r="B29" s="120"/>
      <c r="C29" s="121"/>
      <c r="D29" s="121"/>
      <c r="E29" s="120"/>
      <c r="F29" s="53">
        <v>8</v>
      </c>
      <c r="G29" s="52" t="s">
        <v>146</v>
      </c>
      <c r="H29" s="84" t="s">
        <v>121</v>
      </c>
      <c r="I29" s="84">
        <v>0</v>
      </c>
      <c r="J29" s="85">
        <v>7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62">
        <f t="shared" si="3"/>
        <v>0</v>
      </c>
      <c r="AB29" s="62">
        <f t="shared" si="4"/>
        <v>0</v>
      </c>
      <c r="AC29" s="62">
        <f>AB29+AA29</f>
        <v>0</v>
      </c>
      <c r="AD29" s="54"/>
      <c r="AE29" s="54"/>
      <c r="AF29" s="54"/>
      <c r="AG29" s="54"/>
    </row>
    <row r="30" spans="1:33" s="55" customFormat="1" ht="34.5" customHeight="1">
      <c r="A30" s="134"/>
      <c r="B30" s="120"/>
      <c r="C30" s="121"/>
      <c r="D30" s="121"/>
      <c r="E30" s="120"/>
      <c r="F30" s="53">
        <v>9</v>
      </c>
      <c r="G30" s="52" t="s">
        <v>147</v>
      </c>
      <c r="H30" s="84" t="s">
        <v>121</v>
      </c>
      <c r="I30" s="84">
        <v>2</v>
      </c>
      <c r="J30" s="85">
        <v>8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62">
        <f>K30+M30+O30+Q30+S30+U30+W30+Y30</f>
        <v>0</v>
      </c>
      <c r="AB30" s="62">
        <f>Z30+X30+V30+T30+R30+P30+N30+L30</f>
        <v>0</v>
      </c>
      <c r="AC30" s="62">
        <f>AB30+AA30</f>
        <v>0</v>
      </c>
      <c r="AD30" s="54"/>
      <c r="AE30" s="54"/>
      <c r="AF30" s="54"/>
      <c r="AG30" s="54"/>
    </row>
    <row r="31" spans="1:33" s="55" customFormat="1" ht="34.5" customHeight="1">
      <c r="A31" s="134"/>
      <c r="B31" s="120"/>
      <c r="C31" s="121"/>
      <c r="D31" s="121"/>
      <c r="E31" s="120"/>
      <c r="F31" s="53">
        <v>10</v>
      </c>
      <c r="G31" s="52" t="s">
        <v>148</v>
      </c>
      <c r="H31" s="84" t="s">
        <v>121</v>
      </c>
      <c r="I31" s="84">
        <v>2</v>
      </c>
      <c r="J31" s="85">
        <v>5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62">
        <f t="shared" si="3"/>
        <v>0</v>
      </c>
      <c r="AB31" s="62">
        <f t="shared" si="4"/>
        <v>0</v>
      </c>
      <c r="AC31" s="62">
        <f t="shared" si="5"/>
        <v>0</v>
      </c>
      <c r="AD31" s="54"/>
      <c r="AE31" s="54"/>
      <c r="AF31" s="54"/>
      <c r="AG31" s="54"/>
    </row>
    <row r="32" spans="1:33" s="55" customFormat="1" ht="34.5" customHeight="1">
      <c r="A32" s="134"/>
      <c r="B32" s="120"/>
      <c r="C32" s="121"/>
      <c r="D32" s="121"/>
      <c r="E32" s="120"/>
      <c r="F32" s="53">
        <v>11</v>
      </c>
      <c r="G32" s="52" t="s">
        <v>149</v>
      </c>
      <c r="H32" s="84" t="s">
        <v>121</v>
      </c>
      <c r="I32" s="84">
        <v>2</v>
      </c>
      <c r="J32" s="85">
        <v>5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62">
        <f t="shared" si="3"/>
        <v>0</v>
      </c>
      <c r="AB32" s="62">
        <f t="shared" si="4"/>
        <v>0</v>
      </c>
      <c r="AC32" s="62">
        <f t="shared" si="5"/>
        <v>0</v>
      </c>
      <c r="AD32" s="54"/>
      <c r="AE32" s="54"/>
      <c r="AF32" s="54"/>
      <c r="AG32" s="54"/>
    </row>
    <row r="33" spans="1:33" s="55" customFormat="1" ht="34.5" customHeight="1">
      <c r="A33" s="134"/>
      <c r="B33" s="120"/>
      <c r="C33" s="121"/>
      <c r="D33" s="121"/>
      <c r="E33" s="120"/>
      <c r="F33" s="53">
        <v>12</v>
      </c>
      <c r="G33" s="58" t="s">
        <v>151</v>
      </c>
      <c r="H33" s="86" t="s">
        <v>122</v>
      </c>
      <c r="I33" s="86">
        <v>7</v>
      </c>
      <c r="J33" s="87">
        <v>15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62">
        <f t="shared" si="3"/>
        <v>0</v>
      </c>
      <c r="AB33" s="62">
        <f t="shared" si="4"/>
        <v>0</v>
      </c>
      <c r="AC33" s="62">
        <f t="shared" si="5"/>
        <v>0</v>
      </c>
      <c r="AD33" s="54"/>
      <c r="AE33" s="54"/>
      <c r="AF33" s="54"/>
      <c r="AG33" s="54"/>
    </row>
    <row r="34" spans="1:33" s="55" customFormat="1" ht="34.5" customHeight="1">
      <c r="A34" s="134"/>
      <c r="B34" s="120"/>
      <c r="C34" s="121"/>
      <c r="D34" s="121"/>
      <c r="E34" s="120"/>
      <c r="F34" s="53">
        <v>13</v>
      </c>
      <c r="G34" s="58" t="s">
        <v>125</v>
      </c>
      <c r="H34" s="86" t="s">
        <v>122</v>
      </c>
      <c r="I34" s="86">
        <v>2</v>
      </c>
      <c r="J34" s="87">
        <v>4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62">
        <f>K34+M34+O34+Q34+S34+U34+W34+Y34</f>
        <v>0</v>
      </c>
      <c r="AB34" s="62">
        <f>Z34+X34+V34+T34+R34+P34+N34+L34</f>
        <v>0</v>
      </c>
      <c r="AC34" s="62">
        <f>AB34+AA34</f>
        <v>0</v>
      </c>
      <c r="AD34" s="54"/>
      <c r="AE34" s="54"/>
      <c r="AF34" s="54"/>
      <c r="AG34" s="54"/>
    </row>
    <row r="35" spans="1:33" s="55" customFormat="1" ht="34.5" customHeight="1">
      <c r="A35" s="135"/>
      <c r="B35" s="120"/>
      <c r="C35" s="121"/>
      <c r="D35" s="121"/>
      <c r="E35" s="120"/>
      <c r="F35" s="53">
        <v>14</v>
      </c>
      <c r="G35" s="59" t="s">
        <v>166</v>
      </c>
      <c r="H35" s="89" t="s">
        <v>121</v>
      </c>
      <c r="I35" s="89">
        <v>1</v>
      </c>
      <c r="J35" s="87">
        <v>5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62">
        <f t="shared" si="3"/>
        <v>0</v>
      </c>
      <c r="AB35" s="62">
        <f t="shared" si="4"/>
        <v>0</v>
      </c>
      <c r="AC35" s="62">
        <f t="shared" si="5"/>
        <v>0</v>
      </c>
      <c r="AD35" s="54"/>
      <c r="AE35" s="54"/>
      <c r="AF35" s="54"/>
      <c r="AG35" s="54"/>
    </row>
    <row r="36" spans="1:33" s="55" customFormat="1" ht="34.5" customHeight="1">
      <c r="A36" s="134"/>
      <c r="B36" s="114">
        <v>3</v>
      </c>
      <c r="C36" s="136" t="s">
        <v>118</v>
      </c>
      <c r="D36" s="119">
        <v>9</v>
      </c>
      <c r="E36" s="114">
        <v>91</v>
      </c>
      <c r="F36" s="73">
        <v>1</v>
      </c>
      <c r="G36" s="58" t="s">
        <v>152</v>
      </c>
      <c r="H36" s="86" t="s">
        <v>121</v>
      </c>
      <c r="I36" s="86">
        <v>1</v>
      </c>
      <c r="J36" s="87">
        <v>10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62">
        <f t="shared" si="3"/>
        <v>0</v>
      </c>
      <c r="AB36" s="62">
        <f t="shared" si="4"/>
        <v>0</v>
      </c>
      <c r="AC36" s="62">
        <f t="shared" si="5"/>
        <v>0</v>
      </c>
      <c r="AD36" s="54"/>
      <c r="AE36" s="54"/>
      <c r="AF36" s="54"/>
      <c r="AG36" s="54"/>
    </row>
    <row r="37" spans="1:33" s="55" customFormat="1" ht="34.5" customHeight="1">
      <c r="A37" s="135"/>
      <c r="B37" s="114"/>
      <c r="C37" s="136"/>
      <c r="D37" s="119"/>
      <c r="E37" s="114"/>
      <c r="F37" s="73">
        <v>2</v>
      </c>
      <c r="G37" s="58" t="s">
        <v>153</v>
      </c>
      <c r="H37" s="86" t="s">
        <v>121</v>
      </c>
      <c r="I37" s="86">
        <v>2</v>
      </c>
      <c r="J37" s="87">
        <v>12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62">
        <f t="shared" si="3"/>
        <v>0</v>
      </c>
      <c r="AB37" s="62">
        <f t="shared" si="4"/>
        <v>0</v>
      </c>
      <c r="AC37" s="62">
        <f t="shared" si="5"/>
        <v>0</v>
      </c>
      <c r="AD37" s="54"/>
      <c r="AE37" s="54"/>
      <c r="AF37" s="54"/>
      <c r="AG37" s="54"/>
    </row>
    <row r="38" spans="1:33" s="55" customFormat="1" ht="85.5" customHeight="1">
      <c r="A38" s="61"/>
      <c r="B38" s="73">
        <v>4</v>
      </c>
      <c r="C38" s="79" t="s">
        <v>106</v>
      </c>
      <c r="D38" s="80">
        <v>8</v>
      </c>
      <c r="E38" s="73">
        <v>103</v>
      </c>
      <c r="F38" s="73">
        <v>1</v>
      </c>
      <c r="G38" s="58" t="s">
        <v>154</v>
      </c>
      <c r="H38" s="86" t="s">
        <v>122</v>
      </c>
      <c r="I38" s="86">
        <v>2</v>
      </c>
      <c r="J38" s="87">
        <v>3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62">
        <f t="shared" si="3"/>
        <v>0</v>
      </c>
      <c r="AB38" s="62">
        <f t="shared" si="4"/>
        <v>0</v>
      </c>
      <c r="AC38" s="62">
        <f t="shared" si="5"/>
        <v>0</v>
      </c>
      <c r="AD38" s="54"/>
      <c r="AE38" s="54"/>
      <c r="AF38" s="54"/>
      <c r="AG38" s="54"/>
    </row>
    <row r="39" spans="1:33" s="55" customFormat="1" ht="34.5" customHeight="1">
      <c r="A39" s="61"/>
      <c r="B39" s="114">
        <v>5</v>
      </c>
      <c r="C39" s="123" t="s">
        <v>107</v>
      </c>
      <c r="D39" s="123">
        <v>8</v>
      </c>
      <c r="E39" s="114">
        <v>71</v>
      </c>
      <c r="F39" s="73">
        <v>1</v>
      </c>
      <c r="G39" s="58" t="s">
        <v>155</v>
      </c>
      <c r="H39" s="86" t="s">
        <v>121</v>
      </c>
      <c r="I39" s="86">
        <v>2</v>
      </c>
      <c r="J39" s="87">
        <v>4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62">
        <f t="shared" si="3"/>
        <v>0</v>
      </c>
      <c r="AB39" s="62">
        <f t="shared" si="4"/>
        <v>0</v>
      </c>
      <c r="AC39" s="62">
        <f t="shared" si="5"/>
        <v>0</v>
      </c>
      <c r="AD39" s="54"/>
      <c r="AE39" s="54"/>
      <c r="AF39" s="54"/>
      <c r="AG39" s="54"/>
    </row>
    <row r="40" spans="1:33" s="55" customFormat="1" ht="34.5" customHeight="1">
      <c r="A40" s="57"/>
      <c r="B40" s="114"/>
      <c r="C40" s="123"/>
      <c r="D40" s="123"/>
      <c r="E40" s="114"/>
      <c r="F40" s="73">
        <v>2</v>
      </c>
      <c r="G40" s="58" t="s">
        <v>156</v>
      </c>
      <c r="H40" s="86" t="s">
        <v>121</v>
      </c>
      <c r="I40" s="86">
        <v>1</v>
      </c>
      <c r="J40" s="87">
        <v>3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62">
        <f t="shared" si="3"/>
        <v>0</v>
      </c>
      <c r="AB40" s="62">
        <f t="shared" si="4"/>
        <v>0</v>
      </c>
      <c r="AC40" s="62">
        <f t="shared" si="5"/>
        <v>0</v>
      </c>
      <c r="AD40" s="54"/>
      <c r="AE40" s="54"/>
      <c r="AF40" s="54"/>
      <c r="AG40" s="54"/>
    </row>
    <row r="41" spans="1:33" s="55" customFormat="1" ht="34.5" customHeight="1">
      <c r="A41" s="134"/>
      <c r="B41" s="114">
        <v>6</v>
      </c>
      <c r="C41" s="137" t="s">
        <v>119</v>
      </c>
      <c r="D41" s="124">
        <v>9</v>
      </c>
      <c r="E41" s="114">
        <v>91</v>
      </c>
      <c r="F41" s="73">
        <v>1</v>
      </c>
      <c r="G41" s="58" t="s">
        <v>157</v>
      </c>
      <c r="H41" s="86" t="s">
        <v>121</v>
      </c>
      <c r="I41" s="86">
        <v>1</v>
      </c>
      <c r="J41" s="87">
        <v>7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62">
        <f aca="true" t="shared" si="6" ref="AA41:AA49">K41+M41+O41+Q41+S41+U41+W41+Y41</f>
        <v>0</v>
      </c>
      <c r="AB41" s="62">
        <f aca="true" t="shared" si="7" ref="AB41:AB49">Z41+X41+V41+T41+R41+P41+N41+L41</f>
        <v>0</v>
      </c>
      <c r="AC41" s="62">
        <f aca="true" t="shared" si="8" ref="AC41:AC49">AB41+AA41</f>
        <v>0</v>
      </c>
      <c r="AD41" s="54"/>
      <c r="AE41" s="54"/>
      <c r="AF41" s="54"/>
      <c r="AG41" s="54"/>
    </row>
    <row r="42" spans="1:33" s="55" customFormat="1" ht="34.5" customHeight="1">
      <c r="A42" s="134"/>
      <c r="B42" s="114"/>
      <c r="C42" s="137"/>
      <c r="D42" s="124"/>
      <c r="E42" s="114"/>
      <c r="F42" s="73">
        <v>2</v>
      </c>
      <c r="G42" s="58" t="s">
        <v>158</v>
      </c>
      <c r="H42" s="86" t="s">
        <v>121</v>
      </c>
      <c r="I42" s="86">
        <v>1</v>
      </c>
      <c r="J42" s="87">
        <v>7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62">
        <f t="shared" si="6"/>
        <v>0</v>
      </c>
      <c r="AB42" s="62">
        <f t="shared" si="7"/>
        <v>0</v>
      </c>
      <c r="AC42" s="62">
        <f t="shared" si="8"/>
        <v>0</v>
      </c>
      <c r="AD42" s="54"/>
      <c r="AE42" s="54"/>
      <c r="AF42" s="54"/>
      <c r="AG42" s="54"/>
    </row>
    <row r="43" spans="1:33" s="55" customFormat="1" ht="34.5" customHeight="1">
      <c r="A43" s="134"/>
      <c r="B43" s="114"/>
      <c r="C43" s="137"/>
      <c r="D43" s="124"/>
      <c r="E43" s="114"/>
      <c r="F43" s="73">
        <v>3</v>
      </c>
      <c r="G43" s="58" t="s">
        <v>159</v>
      </c>
      <c r="H43" s="86" t="s">
        <v>122</v>
      </c>
      <c r="I43" s="86">
        <v>3</v>
      </c>
      <c r="J43" s="87">
        <v>4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62">
        <f t="shared" si="6"/>
        <v>0</v>
      </c>
      <c r="AB43" s="62">
        <f t="shared" si="7"/>
        <v>0</v>
      </c>
      <c r="AC43" s="62">
        <f t="shared" si="8"/>
        <v>0</v>
      </c>
      <c r="AD43" s="54"/>
      <c r="AE43" s="54"/>
      <c r="AF43" s="54"/>
      <c r="AG43" s="54"/>
    </row>
    <row r="44" spans="1:33" s="55" customFormat="1" ht="34.5" customHeight="1">
      <c r="A44" s="134"/>
      <c r="B44" s="114"/>
      <c r="C44" s="137"/>
      <c r="D44" s="124"/>
      <c r="E44" s="114"/>
      <c r="F44" s="73">
        <v>4</v>
      </c>
      <c r="G44" s="58" t="s">
        <v>160</v>
      </c>
      <c r="H44" s="86" t="s">
        <v>122</v>
      </c>
      <c r="I44" s="86">
        <v>5</v>
      </c>
      <c r="J44" s="87">
        <v>5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62">
        <f t="shared" si="6"/>
        <v>0</v>
      </c>
      <c r="AB44" s="62">
        <f t="shared" si="7"/>
        <v>0</v>
      </c>
      <c r="AC44" s="62">
        <f t="shared" si="8"/>
        <v>0</v>
      </c>
      <c r="AD44" s="54"/>
      <c r="AE44" s="54"/>
      <c r="AF44" s="54"/>
      <c r="AG44" s="54"/>
    </row>
    <row r="45" spans="1:33" s="55" customFormat="1" ht="34.5" customHeight="1">
      <c r="A45" s="135"/>
      <c r="B45" s="114"/>
      <c r="C45" s="137"/>
      <c r="D45" s="124"/>
      <c r="E45" s="114"/>
      <c r="F45" s="73">
        <v>5</v>
      </c>
      <c r="G45" s="58" t="s">
        <v>161</v>
      </c>
      <c r="H45" s="86" t="s">
        <v>121</v>
      </c>
      <c r="I45" s="86">
        <v>1</v>
      </c>
      <c r="J45" s="87">
        <v>3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62">
        <f t="shared" si="6"/>
        <v>0</v>
      </c>
      <c r="AB45" s="62">
        <f t="shared" si="7"/>
        <v>0</v>
      </c>
      <c r="AC45" s="62">
        <f t="shared" si="8"/>
        <v>0</v>
      </c>
      <c r="AD45" s="54"/>
      <c r="AE45" s="54"/>
      <c r="AF45" s="54"/>
      <c r="AG45" s="54"/>
    </row>
    <row r="46" spans="1:33" s="55" customFormat="1" ht="34.5" customHeight="1">
      <c r="A46" s="134"/>
      <c r="B46" s="114">
        <v>7</v>
      </c>
      <c r="C46" s="113" t="s">
        <v>120</v>
      </c>
      <c r="D46" s="113">
        <v>8</v>
      </c>
      <c r="E46" s="114">
        <v>86</v>
      </c>
      <c r="F46" s="73">
        <v>1</v>
      </c>
      <c r="G46" s="58" t="s">
        <v>162</v>
      </c>
      <c r="H46" s="86" t="s">
        <v>121</v>
      </c>
      <c r="I46" s="86">
        <v>2</v>
      </c>
      <c r="J46" s="87">
        <v>12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62">
        <f t="shared" si="6"/>
        <v>0</v>
      </c>
      <c r="AB46" s="62">
        <f t="shared" si="7"/>
        <v>0</v>
      </c>
      <c r="AC46" s="62">
        <f t="shared" si="8"/>
        <v>0</v>
      </c>
      <c r="AD46" s="54"/>
      <c r="AE46" s="54"/>
      <c r="AF46" s="54"/>
      <c r="AG46" s="54"/>
    </row>
    <row r="47" spans="1:33" s="55" customFormat="1" ht="34.5" customHeight="1">
      <c r="A47" s="134"/>
      <c r="B47" s="114"/>
      <c r="C47" s="113"/>
      <c r="D47" s="113"/>
      <c r="E47" s="114"/>
      <c r="F47" s="73">
        <v>2</v>
      </c>
      <c r="G47" s="58" t="s">
        <v>163</v>
      </c>
      <c r="H47" s="86" t="s">
        <v>122</v>
      </c>
      <c r="I47" s="86">
        <v>3</v>
      </c>
      <c r="J47" s="87">
        <v>3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62">
        <f t="shared" si="6"/>
        <v>0</v>
      </c>
      <c r="AB47" s="62">
        <f t="shared" si="7"/>
        <v>0</v>
      </c>
      <c r="AC47" s="62">
        <f t="shared" si="8"/>
        <v>0</v>
      </c>
      <c r="AD47" s="54"/>
      <c r="AE47" s="54"/>
      <c r="AF47" s="54"/>
      <c r="AG47" s="54"/>
    </row>
    <row r="48" spans="1:33" s="55" customFormat="1" ht="34.5" customHeight="1">
      <c r="A48" s="134"/>
      <c r="B48" s="114"/>
      <c r="C48" s="113"/>
      <c r="D48" s="113"/>
      <c r="E48" s="114"/>
      <c r="F48" s="73">
        <v>3</v>
      </c>
      <c r="G48" s="58" t="s">
        <v>164</v>
      </c>
      <c r="H48" s="86" t="s">
        <v>123</v>
      </c>
      <c r="I48" s="86">
        <v>2</v>
      </c>
      <c r="J48" s="87">
        <v>6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62">
        <f t="shared" si="6"/>
        <v>0</v>
      </c>
      <c r="AB48" s="62">
        <f t="shared" si="7"/>
        <v>0</v>
      </c>
      <c r="AC48" s="62">
        <f t="shared" si="8"/>
        <v>0</v>
      </c>
      <c r="AD48" s="54"/>
      <c r="AE48" s="54"/>
      <c r="AF48" s="54"/>
      <c r="AG48" s="54"/>
    </row>
    <row r="49" spans="1:33" s="55" customFormat="1" ht="34.5" customHeight="1">
      <c r="A49" s="134"/>
      <c r="B49" s="114"/>
      <c r="C49" s="113"/>
      <c r="D49" s="113"/>
      <c r="E49" s="114"/>
      <c r="F49" s="73">
        <v>4</v>
      </c>
      <c r="G49" s="58" t="s">
        <v>165</v>
      </c>
      <c r="H49" s="86" t="s">
        <v>121</v>
      </c>
      <c r="I49" s="86">
        <v>1</v>
      </c>
      <c r="J49" s="87">
        <v>10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62">
        <f t="shared" si="6"/>
        <v>0</v>
      </c>
      <c r="AB49" s="62">
        <f t="shared" si="7"/>
        <v>0</v>
      </c>
      <c r="AC49" s="62">
        <f t="shared" si="8"/>
        <v>0</v>
      </c>
      <c r="AD49" s="54"/>
      <c r="AE49" s="54"/>
      <c r="AF49" s="54"/>
      <c r="AG49" s="54"/>
    </row>
    <row r="50" spans="1:33" s="55" customFormat="1" ht="34.5" customHeight="1">
      <c r="A50" s="57"/>
      <c r="B50" s="114"/>
      <c r="C50" s="113"/>
      <c r="D50" s="113"/>
      <c r="E50" s="114"/>
      <c r="F50" s="73">
        <v>5</v>
      </c>
      <c r="G50" s="58" t="s">
        <v>169</v>
      </c>
      <c r="H50" s="86" t="s">
        <v>121</v>
      </c>
      <c r="I50" s="86">
        <v>2</v>
      </c>
      <c r="J50" s="87">
        <v>12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62">
        <f>K50+M50+O50+Q50+S50+U50+W50+Y50</f>
        <v>0</v>
      </c>
      <c r="AB50" s="62">
        <f>Z50+X50+V50+T50+R50+P50+N50+L50</f>
        <v>0</v>
      </c>
      <c r="AC50" s="62">
        <f>AB50+AA50</f>
        <v>0</v>
      </c>
      <c r="AD50" s="54"/>
      <c r="AE50" s="54"/>
      <c r="AF50" s="54"/>
      <c r="AG50" s="54"/>
    </row>
    <row r="51" spans="1:33" s="55" customFormat="1" ht="34.5" customHeight="1">
      <c r="A51" s="57"/>
      <c r="B51" s="114"/>
      <c r="C51" s="113"/>
      <c r="D51" s="113"/>
      <c r="E51" s="114"/>
      <c r="F51" s="73">
        <v>6</v>
      </c>
      <c r="G51" s="58" t="s">
        <v>126</v>
      </c>
      <c r="H51" s="86" t="s">
        <v>121</v>
      </c>
      <c r="I51" s="86">
        <v>2</v>
      </c>
      <c r="J51" s="87">
        <v>10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62">
        <f>K51+M51+O51+Q51+S51+U51+W51+Y51</f>
        <v>0</v>
      </c>
      <c r="AB51" s="62">
        <f>Z51+X51+V51+T51+R51+P51+N51+L51</f>
        <v>0</v>
      </c>
      <c r="AC51" s="62">
        <f>AB51+AA51</f>
        <v>0</v>
      </c>
      <c r="AD51" s="54"/>
      <c r="AE51" s="54"/>
      <c r="AF51" s="54"/>
      <c r="AG51" s="54"/>
    </row>
    <row r="52" spans="1:33" s="55" customFormat="1" ht="34.5" customHeight="1">
      <c r="A52" s="134"/>
      <c r="B52" s="114">
        <v>8</v>
      </c>
      <c r="C52" s="123" t="s">
        <v>170</v>
      </c>
      <c r="D52" s="123">
        <v>8</v>
      </c>
      <c r="E52" s="114">
        <v>109</v>
      </c>
      <c r="F52" s="73">
        <v>2</v>
      </c>
      <c r="G52" s="58" t="s">
        <v>167</v>
      </c>
      <c r="H52" s="60"/>
      <c r="I52" s="94"/>
      <c r="J52" s="90"/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2">
        <f>I52+K52+M52+O52+R52+T52+V52+X52</f>
        <v>0</v>
      </c>
      <c r="AB52" s="83">
        <f>Y52+W52+U52+S52+P52+N52+L52+J52</f>
        <v>0</v>
      </c>
      <c r="AC52" s="81">
        <f>AB52+AA52</f>
        <v>0</v>
      </c>
      <c r="AD52" s="54"/>
      <c r="AE52" s="54"/>
      <c r="AF52" s="54"/>
      <c r="AG52" s="54"/>
    </row>
    <row r="53" spans="1:33" s="55" customFormat="1" ht="34.5" customHeight="1" thickBot="1">
      <c r="A53" s="134"/>
      <c r="B53" s="114"/>
      <c r="C53" s="123"/>
      <c r="D53" s="123"/>
      <c r="E53" s="114"/>
      <c r="F53" s="73">
        <v>1</v>
      </c>
      <c r="G53" s="58" t="s">
        <v>168</v>
      </c>
      <c r="H53" s="60"/>
      <c r="I53" s="94"/>
      <c r="J53" s="90"/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2">
        <f>I53+K53+M53+O53+R53+T53+V53+X53</f>
        <v>0</v>
      </c>
      <c r="AB53" s="83">
        <f>Y53+W53+U53+S53+P53+N53+L53+J53</f>
        <v>0</v>
      </c>
      <c r="AC53" s="81">
        <f>AB53+AA53</f>
        <v>0</v>
      </c>
      <c r="AD53" s="54"/>
      <c r="AE53" s="54"/>
      <c r="AF53" s="54"/>
      <c r="AG53" s="54"/>
    </row>
    <row r="54" spans="1:33" s="65" customFormat="1" ht="43.5" customHeight="1" thickBot="1">
      <c r="A54" s="63" t="s">
        <v>11</v>
      </c>
      <c r="B54" s="122" t="s">
        <v>105</v>
      </c>
      <c r="C54" s="122"/>
      <c r="D54" s="122"/>
      <c r="E54" s="122"/>
      <c r="F54" s="122"/>
      <c r="G54" s="122"/>
      <c r="H54" s="60"/>
      <c r="I54" s="62">
        <f aca="true" t="shared" si="9" ref="I54:AC54">SUM(I5:I53)</f>
        <v>114</v>
      </c>
      <c r="J54" s="62"/>
      <c r="K54" s="62">
        <f t="shared" si="9"/>
        <v>0</v>
      </c>
      <c r="L54" s="62">
        <f t="shared" si="9"/>
        <v>0</v>
      </c>
      <c r="M54" s="62">
        <f t="shared" si="9"/>
        <v>0</v>
      </c>
      <c r="N54" s="62">
        <f t="shared" si="9"/>
        <v>0</v>
      </c>
      <c r="O54" s="62">
        <f t="shared" si="9"/>
        <v>0</v>
      </c>
      <c r="P54" s="62">
        <f t="shared" si="9"/>
        <v>0</v>
      </c>
      <c r="Q54" s="62">
        <f t="shared" si="9"/>
        <v>0</v>
      </c>
      <c r="R54" s="62">
        <f t="shared" si="9"/>
        <v>0</v>
      </c>
      <c r="S54" s="62">
        <f t="shared" si="9"/>
        <v>0</v>
      </c>
      <c r="T54" s="62">
        <f t="shared" si="9"/>
        <v>0</v>
      </c>
      <c r="U54" s="62">
        <f t="shared" si="9"/>
        <v>0</v>
      </c>
      <c r="V54" s="62">
        <f t="shared" si="9"/>
        <v>0</v>
      </c>
      <c r="W54" s="62">
        <f t="shared" si="9"/>
        <v>0</v>
      </c>
      <c r="X54" s="62">
        <f t="shared" si="9"/>
        <v>0</v>
      </c>
      <c r="Y54" s="62">
        <f t="shared" si="9"/>
        <v>0</v>
      </c>
      <c r="Z54" s="62">
        <f t="shared" si="9"/>
        <v>0</v>
      </c>
      <c r="AA54" s="62">
        <f t="shared" si="9"/>
        <v>0</v>
      </c>
      <c r="AB54" s="62">
        <f t="shared" si="9"/>
        <v>0</v>
      </c>
      <c r="AC54" s="62">
        <f t="shared" si="9"/>
        <v>0</v>
      </c>
      <c r="AD54" s="64"/>
      <c r="AE54" s="64"/>
      <c r="AF54" s="64"/>
      <c r="AG54" s="64"/>
    </row>
    <row r="55" spans="1:29" ht="30">
      <c r="A55" s="66"/>
      <c r="B55" s="66"/>
      <c r="C55" s="67"/>
      <c r="D55" s="67"/>
      <c r="E55" s="46"/>
      <c r="F55" s="46"/>
      <c r="G55" s="67"/>
      <c r="H55" s="67"/>
      <c r="I55" s="67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 t="s">
        <v>12</v>
      </c>
      <c r="U55" s="46"/>
      <c r="V55" s="46"/>
      <c r="W55" s="46"/>
      <c r="X55" s="46"/>
      <c r="Y55" s="46"/>
      <c r="Z55" s="46"/>
      <c r="AA55" s="46"/>
      <c r="AB55" s="46"/>
      <c r="AC55" s="46" t="s">
        <v>12</v>
      </c>
    </row>
    <row r="56" spans="1:30" ht="29.25" customHeight="1">
      <c r="A56" s="68"/>
      <c r="B56" s="69"/>
      <c r="C56" s="100" t="s">
        <v>59</v>
      </c>
      <c r="D56" s="100"/>
      <c r="E56" s="100"/>
      <c r="F56" s="47"/>
      <c r="G56" s="100" t="s">
        <v>59</v>
      </c>
      <c r="H56" s="100"/>
      <c r="I56" s="100"/>
      <c r="J56" s="47"/>
      <c r="K56" s="100"/>
      <c r="L56" s="100"/>
      <c r="M56" s="100"/>
      <c r="N56" s="47"/>
      <c r="O56" s="100" t="s">
        <v>176</v>
      </c>
      <c r="P56" s="100"/>
      <c r="Q56" s="100"/>
      <c r="R56" s="100"/>
      <c r="S56" s="100"/>
      <c r="T56" s="47"/>
      <c r="U56" s="47"/>
      <c r="V56" s="47"/>
      <c r="W56" s="47"/>
      <c r="X56" s="47"/>
      <c r="Y56" s="100" t="s">
        <v>124</v>
      </c>
      <c r="Z56" s="100"/>
      <c r="AA56" s="100"/>
      <c r="AB56" s="47"/>
      <c r="AC56" s="47"/>
      <c r="AD56" s="70"/>
    </row>
    <row r="57" spans="1:28" ht="30.75" customHeight="1">
      <c r="A57" s="66"/>
      <c r="B57" s="66"/>
      <c r="C57" s="95" t="s">
        <v>183</v>
      </c>
      <c r="D57" s="95"/>
      <c r="E57" s="95"/>
      <c r="G57" s="95" t="s">
        <v>185</v>
      </c>
      <c r="H57" s="95"/>
      <c r="I57" s="95"/>
      <c r="O57" s="96" t="s">
        <v>177</v>
      </c>
      <c r="P57" s="96"/>
      <c r="Q57" s="96"/>
      <c r="R57" s="96"/>
      <c r="S57" s="96"/>
      <c r="X57" s="95" t="s">
        <v>178</v>
      </c>
      <c r="Y57" s="95"/>
      <c r="Z57" s="95"/>
      <c r="AA57" s="95"/>
      <c r="AB57" s="95"/>
    </row>
    <row r="58" spans="1:28" ht="30.75" customHeight="1">
      <c r="A58" s="68"/>
      <c r="B58" s="68"/>
      <c r="C58" s="95" t="s">
        <v>184</v>
      </c>
      <c r="D58" s="95"/>
      <c r="E58" s="95"/>
      <c r="G58" s="95" t="s">
        <v>179</v>
      </c>
      <c r="H58" s="95"/>
      <c r="I58" s="95"/>
      <c r="O58" s="96" t="s">
        <v>91</v>
      </c>
      <c r="P58" s="96"/>
      <c r="Q58" s="96"/>
      <c r="R58" s="96"/>
      <c r="S58" s="96"/>
      <c r="X58" s="95" t="s">
        <v>180</v>
      </c>
      <c r="Y58" s="95"/>
      <c r="Z58" s="95"/>
      <c r="AA58" s="95"/>
      <c r="AB58" s="95"/>
    </row>
    <row r="59" spans="1:30" ht="30.75">
      <c r="A59" s="68"/>
      <c r="B59" s="68"/>
      <c r="C59" s="104"/>
      <c r="D59" s="104"/>
      <c r="E59" s="104"/>
      <c r="F59" s="104"/>
      <c r="G59" s="71"/>
      <c r="H59" s="71"/>
      <c r="I59" s="71"/>
      <c r="J59" s="48"/>
      <c r="K59" s="48"/>
      <c r="L59" s="48"/>
      <c r="M59" s="48"/>
      <c r="N59" s="104"/>
      <c r="O59" s="104"/>
      <c r="P59" s="104"/>
      <c r="Q59" s="104"/>
      <c r="R59" s="104"/>
      <c r="S59" s="48"/>
      <c r="T59" s="48"/>
      <c r="U59" s="48"/>
      <c r="V59" s="48"/>
      <c r="W59" s="48"/>
      <c r="X59" s="48"/>
      <c r="Y59" s="104"/>
      <c r="Z59" s="104"/>
      <c r="AA59" s="104"/>
      <c r="AB59" s="49"/>
      <c r="AC59" s="49"/>
      <c r="AD59" s="70"/>
    </row>
    <row r="60" spans="1:29" ht="30">
      <c r="A60" s="66"/>
      <c r="B60" s="66"/>
      <c r="C60" s="101"/>
      <c r="D60" s="101"/>
      <c r="E60" s="101"/>
      <c r="F60" s="101"/>
      <c r="G60" s="67"/>
      <c r="H60" s="67"/>
      <c r="I60" s="67"/>
      <c r="J60" s="46"/>
      <c r="K60" s="46"/>
      <c r="L60" s="46"/>
      <c r="M60" s="46"/>
      <c r="N60" s="101"/>
      <c r="O60" s="101"/>
      <c r="P60" s="101"/>
      <c r="Q60" s="101"/>
      <c r="R60" s="101"/>
      <c r="S60" s="46"/>
      <c r="T60" s="46"/>
      <c r="U60" s="46"/>
      <c r="V60" s="46"/>
      <c r="W60" s="46"/>
      <c r="X60" s="46"/>
      <c r="Y60" s="46"/>
      <c r="Z60" s="46"/>
      <c r="AA60" s="101"/>
      <c r="AB60" s="101"/>
      <c r="AC60" s="101"/>
    </row>
    <row r="61" spans="1:29" ht="30">
      <c r="A61" s="66"/>
      <c r="B61" s="66"/>
      <c r="C61" s="67"/>
      <c r="D61" s="67"/>
      <c r="E61" s="46"/>
      <c r="F61" s="46"/>
      <c r="G61" s="67"/>
      <c r="H61" s="67"/>
      <c r="I61" s="67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101"/>
      <c r="AB61" s="101"/>
      <c r="AC61" s="101"/>
    </row>
    <row r="62" spans="3:29" ht="30">
      <c r="C62" s="67"/>
      <c r="D62" s="67"/>
      <c r="E62" s="46"/>
      <c r="F62" s="46"/>
      <c r="G62" s="67"/>
      <c r="H62" s="67"/>
      <c r="I62" s="67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50"/>
      <c r="AB62" s="50"/>
      <c r="AC62" s="50"/>
    </row>
  </sheetData>
  <sheetProtection selectLockedCells="1"/>
  <mergeCells count="86">
    <mergeCell ref="AF2:AG2"/>
    <mergeCell ref="AF3:AF4"/>
    <mergeCell ref="AG3:AG4"/>
    <mergeCell ref="F2:Z2"/>
    <mergeCell ref="E5:E21"/>
    <mergeCell ref="K3:L3"/>
    <mergeCell ref="U3:V3"/>
    <mergeCell ref="H3:H4"/>
    <mergeCell ref="AD2:AE2"/>
    <mergeCell ref="AD3:AD4"/>
    <mergeCell ref="AE3:AE4"/>
    <mergeCell ref="S3:T3"/>
    <mergeCell ref="E3:E4"/>
    <mergeCell ref="AB3:AB4"/>
    <mergeCell ref="J3:J4"/>
    <mergeCell ref="AA2:AC2"/>
    <mergeCell ref="Q3:R3"/>
    <mergeCell ref="I3:I4"/>
    <mergeCell ref="A52:A53"/>
    <mergeCell ref="B41:B45"/>
    <mergeCell ref="C41:C45"/>
    <mergeCell ref="A46:A49"/>
    <mergeCell ref="A5:A17"/>
    <mergeCell ref="B22:B35"/>
    <mergeCell ref="A22:A35"/>
    <mergeCell ref="C22:C35"/>
    <mergeCell ref="A36:A37"/>
    <mergeCell ref="B46:B51"/>
    <mergeCell ref="A1:AC1"/>
    <mergeCell ref="A2:E2"/>
    <mergeCell ref="A3:A4"/>
    <mergeCell ref="B3:B4"/>
    <mergeCell ref="C3:C4"/>
    <mergeCell ref="C46:C51"/>
    <mergeCell ref="A41:A45"/>
    <mergeCell ref="C36:C37"/>
    <mergeCell ref="B36:B37"/>
    <mergeCell ref="E41:E45"/>
    <mergeCell ref="B54:G54"/>
    <mergeCell ref="E52:E53"/>
    <mergeCell ref="C52:C53"/>
    <mergeCell ref="B52:B53"/>
    <mergeCell ref="C39:C40"/>
    <mergeCell ref="D52:D53"/>
    <mergeCell ref="D39:D40"/>
    <mergeCell ref="B39:B40"/>
    <mergeCell ref="D41:D45"/>
    <mergeCell ref="E39:E40"/>
    <mergeCell ref="E46:E51"/>
    <mergeCell ref="C5:C21"/>
    <mergeCell ref="D5:D21"/>
    <mergeCell ref="E36:E37"/>
    <mergeCell ref="G3:G4"/>
    <mergeCell ref="D36:D37"/>
    <mergeCell ref="E22:E35"/>
    <mergeCell ref="D22:D35"/>
    <mergeCell ref="X57:AB57"/>
    <mergeCell ref="C60:F60"/>
    <mergeCell ref="C59:F59"/>
    <mergeCell ref="D3:D4"/>
    <mergeCell ref="M3:N3"/>
    <mergeCell ref="F3:F4"/>
    <mergeCell ref="AA3:AA4"/>
    <mergeCell ref="K56:M56"/>
    <mergeCell ref="N59:R59"/>
    <mergeCell ref="D46:D51"/>
    <mergeCell ref="O57:S57"/>
    <mergeCell ref="AA61:AC61"/>
    <mergeCell ref="N60:R60"/>
    <mergeCell ref="AA60:AC60"/>
    <mergeCell ref="AC3:AC4"/>
    <mergeCell ref="Y59:AA59"/>
    <mergeCell ref="Y3:Z3"/>
    <mergeCell ref="W3:X3"/>
    <mergeCell ref="O3:P3"/>
    <mergeCell ref="Y56:AA56"/>
    <mergeCell ref="C58:E58"/>
    <mergeCell ref="G58:I58"/>
    <mergeCell ref="O58:S58"/>
    <mergeCell ref="X58:AB58"/>
    <mergeCell ref="B5:B21"/>
    <mergeCell ref="C57:E57"/>
    <mergeCell ref="C56:E56"/>
    <mergeCell ref="G56:I56"/>
    <mergeCell ref="G57:I57"/>
    <mergeCell ref="O56:S56"/>
  </mergeCells>
  <printOptions/>
  <pageMargins left="0.1968503937007874" right="0" top="0.15748031496062992" bottom="0.2362204724409449" header="0.15748031496062992" footer="0.15748031496062992"/>
  <pageSetup fitToHeight="2" horizontalDpi="600" verticalDpi="600" orientation="landscape" paperSize="9" scale="38" r:id="rId1"/>
  <rowBreaks count="1" manualBreakCount="1">
    <brk id="35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7.125" style="0" customWidth="1"/>
    <col min="2" max="2" width="23.875" style="0" customWidth="1"/>
    <col min="3" max="3" width="19.875" style="0" customWidth="1"/>
    <col min="4" max="4" width="10.375" style="0" customWidth="1"/>
    <col min="11" max="11" width="11.375" style="0" customWidth="1"/>
    <col min="12" max="12" width="12.75390625" style="0" customWidth="1"/>
  </cols>
  <sheetData>
    <row r="1" spans="2:12" ht="15.75">
      <c r="B1" s="157" t="s">
        <v>58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2:12" ht="15.75">
      <c r="B2" s="157" t="s">
        <v>103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ht="12.75">
      <c r="L3" s="2" t="s">
        <v>61</v>
      </c>
    </row>
    <row r="4" spans="1:12" ht="36.75" thickBot="1">
      <c r="A4" s="3" t="s">
        <v>62</v>
      </c>
      <c r="B4" s="4" t="s">
        <v>63</v>
      </c>
      <c r="C4" s="5" t="s">
        <v>64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70</v>
      </c>
      <c r="J4" s="6" t="s">
        <v>71</v>
      </c>
      <c r="K4" s="6" t="s">
        <v>72</v>
      </c>
      <c r="L4" s="5" t="s">
        <v>73</v>
      </c>
    </row>
    <row r="5" spans="1:12" ht="36" customHeight="1" thickBot="1">
      <c r="A5" s="3">
        <v>1</v>
      </c>
      <c r="B5" s="37" t="s">
        <v>43</v>
      </c>
      <c r="C5" s="36" t="s">
        <v>28</v>
      </c>
      <c r="D5" s="35">
        <v>12</v>
      </c>
      <c r="E5" s="8">
        <v>28.1</v>
      </c>
      <c r="F5" s="8">
        <v>3.8</v>
      </c>
      <c r="G5" s="8">
        <v>17.4</v>
      </c>
      <c r="H5" s="8">
        <v>1.1</v>
      </c>
      <c r="I5" s="8">
        <v>1</v>
      </c>
      <c r="J5" s="8">
        <f>F5*G5*H5*I5+E5</f>
        <v>100.832</v>
      </c>
      <c r="K5" s="8">
        <f>J5*180</f>
        <v>18149.76</v>
      </c>
      <c r="L5" s="8"/>
    </row>
    <row r="6" spans="1:12" ht="27" thickBot="1">
      <c r="A6" s="3">
        <v>2</v>
      </c>
      <c r="B6" s="37" t="s">
        <v>44</v>
      </c>
      <c r="C6" s="36" t="s">
        <v>28</v>
      </c>
      <c r="D6" s="35">
        <v>24</v>
      </c>
      <c r="E6" s="8">
        <v>28.1</v>
      </c>
      <c r="F6" s="8">
        <v>3.8</v>
      </c>
      <c r="G6" s="8">
        <v>18</v>
      </c>
      <c r="H6" s="8">
        <v>1.1</v>
      </c>
      <c r="I6" s="8">
        <v>2.1</v>
      </c>
      <c r="J6" s="8">
        <f>F6*G6*H6*I6+E6</f>
        <v>186.10399999999998</v>
      </c>
      <c r="K6" s="8">
        <f aca="true" t="shared" si="0" ref="K6:K15">J6*180</f>
        <v>33498.719999999994</v>
      </c>
      <c r="L6" s="8"/>
    </row>
    <row r="7" spans="1:12" ht="27" thickBot="1">
      <c r="A7" s="3">
        <v>3</v>
      </c>
      <c r="B7" s="37" t="s">
        <v>21</v>
      </c>
      <c r="C7" s="36" t="s">
        <v>28</v>
      </c>
      <c r="D7" s="35">
        <v>36</v>
      </c>
      <c r="E7" s="8">
        <v>28.1</v>
      </c>
      <c r="F7" s="8">
        <v>3.8</v>
      </c>
      <c r="G7" s="8">
        <v>6</v>
      </c>
      <c r="H7" s="8">
        <v>1.1</v>
      </c>
      <c r="I7" s="8">
        <v>2.4</v>
      </c>
      <c r="J7" s="8">
        <f>F7*G7*H7*I7+E7</f>
        <v>88.292</v>
      </c>
      <c r="K7" s="8">
        <f t="shared" si="0"/>
        <v>15892.56</v>
      </c>
      <c r="L7" s="8"/>
    </row>
    <row r="8" spans="1:12" ht="27" thickBot="1">
      <c r="A8" s="3">
        <v>4</v>
      </c>
      <c r="B8" s="37" t="s">
        <v>22</v>
      </c>
      <c r="C8" s="36" t="s">
        <v>28</v>
      </c>
      <c r="D8" s="35">
        <v>17</v>
      </c>
      <c r="E8" s="8">
        <v>28.1</v>
      </c>
      <c r="F8" s="8">
        <v>3.8</v>
      </c>
      <c r="G8" s="8">
        <v>12.9</v>
      </c>
      <c r="H8" s="8">
        <v>1.1</v>
      </c>
      <c r="I8" s="8">
        <v>1.5</v>
      </c>
      <c r="J8" s="8">
        <f aca="true" t="shared" si="1" ref="J8:J33">F8*G8*H8*I8+E8</f>
        <v>108.983</v>
      </c>
      <c r="K8" s="8">
        <f t="shared" si="0"/>
        <v>19616.940000000002</v>
      </c>
      <c r="L8" s="8"/>
    </row>
    <row r="9" spans="1:12" ht="27" thickBot="1">
      <c r="A9" s="3">
        <v>5</v>
      </c>
      <c r="B9" s="37" t="s">
        <v>38</v>
      </c>
      <c r="C9" s="36" t="s">
        <v>28</v>
      </c>
      <c r="D9" s="35">
        <v>10</v>
      </c>
      <c r="E9" s="8">
        <v>28.1</v>
      </c>
      <c r="F9" s="8">
        <v>3.8</v>
      </c>
      <c r="G9" s="8">
        <v>22.4</v>
      </c>
      <c r="H9" s="8">
        <v>1.1</v>
      </c>
      <c r="I9" s="8">
        <v>1</v>
      </c>
      <c r="J9" s="8">
        <f t="shared" si="1"/>
        <v>121.732</v>
      </c>
      <c r="K9" s="8">
        <f t="shared" si="0"/>
        <v>21911.76</v>
      </c>
      <c r="L9" s="8"/>
    </row>
    <row r="10" spans="1:12" ht="27" thickBot="1">
      <c r="A10" s="3">
        <v>6</v>
      </c>
      <c r="B10" s="37" t="s">
        <v>24</v>
      </c>
      <c r="C10" s="36" t="s">
        <v>28</v>
      </c>
      <c r="D10" s="35">
        <v>9</v>
      </c>
      <c r="E10" s="8">
        <v>28.1</v>
      </c>
      <c r="F10" s="8">
        <v>3.8</v>
      </c>
      <c r="G10" s="8">
        <v>9.5</v>
      </c>
      <c r="H10" s="8">
        <v>1.1</v>
      </c>
      <c r="I10" s="8">
        <v>1</v>
      </c>
      <c r="J10" s="8">
        <f t="shared" si="1"/>
        <v>67.81</v>
      </c>
      <c r="K10" s="8">
        <f t="shared" si="0"/>
        <v>12205.800000000001</v>
      </c>
      <c r="L10" s="8"/>
    </row>
    <row r="11" spans="1:12" ht="27" thickBot="1">
      <c r="A11" s="3">
        <v>7</v>
      </c>
      <c r="B11" s="37" t="s">
        <v>39</v>
      </c>
      <c r="C11" s="36" t="s">
        <v>28</v>
      </c>
      <c r="D11" s="35">
        <v>18</v>
      </c>
      <c r="E11" s="8">
        <v>28.1</v>
      </c>
      <c r="F11" s="8">
        <v>3.8</v>
      </c>
      <c r="G11" s="8">
        <v>14.6</v>
      </c>
      <c r="H11" s="8">
        <v>1.1</v>
      </c>
      <c r="I11" s="8">
        <v>1.5</v>
      </c>
      <c r="J11" s="8">
        <f t="shared" si="1"/>
        <v>119.642</v>
      </c>
      <c r="K11" s="8">
        <f t="shared" si="0"/>
        <v>21535.559999999998</v>
      </c>
      <c r="L11" s="8"/>
    </row>
    <row r="12" spans="1:12" ht="27" thickBot="1">
      <c r="A12" s="3">
        <v>8</v>
      </c>
      <c r="B12" s="38" t="s">
        <v>37</v>
      </c>
      <c r="C12" s="36" t="s">
        <v>28</v>
      </c>
      <c r="D12" s="35">
        <v>11</v>
      </c>
      <c r="E12" s="8">
        <v>28.1</v>
      </c>
      <c r="F12" s="8">
        <v>3.8</v>
      </c>
      <c r="G12" s="8">
        <v>17.1</v>
      </c>
      <c r="H12" s="8">
        <v>1.1</v>
      </c>
      <c r="I12" s="8">
        <v>1</v>
      </c>
      <c r="J12" s="8">
        <f t="shared" si="1"/>
        <v>99.578</v>
      </c>
      <c r="K12" s="8">
        <f t="shared" si="0"/>
        <v>17924.04</v>
      </c>
      <c r="L12" s="8"/>
    </row>
    <row r="13" spans="1:12" ht="27" thickBot="1">
      <c r="A13" s="3">
        <v>9</v>
      </c>
      <c r="B13" s="37" t="s">
        <v>25</v>
      </c>
      <c r="C13" s="36" t="s">
        <v>28</v>
      </c>
      <c r="D13" s="35">
        <v>20</v>
      </c>
      <c r="E13" s="8">
        <v>28.1</v>
      </c>
      <c r="F13" s="8">
        <v>3.8</v>
      </c>
      <c r="G13" s="8">
        <v>11.5</v>
      </c>
      <c r="H13" s="8">
        <v>1.1</v>
      </c>
      <c r="I13" s="8">
        <v>1.5</v>
      </c>
      <c r="J13" s="8">
        <f>F13*G13*H13*I13+E13</f>
        <v>100.20500000000001</v>
      </c>
      <c r="K13" s="8">
        <f t="shared" si="0"/>
        <v>18036.9</v>
      </c>
      <c r="L13" s="8"/>
    </row>
    <row r="14" spans="1:12" ht="27" thickBot="1">
      <c r="A14" s="3">
        <v>10</v>
      </c>
      <c r="B14" s="37" t="s">
        <v>26</v>
      </c>
      <c r="C14" s="36" t="s">
        <v>28</v>
      </c>
      <c r="D14" s="35">
        <v>25</v>
      </c>
      <c r="E14" s="8">
        <v>28.1</v>
      </c>
      <c r="F14" s="8">
        <v>3.8</v>
      </c>
      <c r="G14" s="8">
        <v>10</v>
      </c>
      <c r="H14" s="8">
        <v>1.1</v>
      </c>
      <c r="I14" s="8">
        <v>2.1</v>
      </c>
      <c r="J14" s="8">
        <f t="shared" si="1"/>
        <v>115.88000000000002</v>
      </c>
      <c r="K14" s="8">
        <f t="shared" si="0"/>
        <v>20858.400000000005</v>
      </c>
      <c r="L14" s="8"/>
    </row>
    <row r="15" spans="1:12" ht="30" customHeight="1">
      <c r="A15" s="3">
        <v>11</v>
      </c>
      <c r="B15" s="37" t="s">
        <v>27</v>
      </c>
      <c r="C15" s="36" t="s">
        <v>28</v>
      </c>
      <c r="D15" s="35">
        <v>19</v>
      </c>
      <c r="E15" s="8">
        <v>28.1</v>
      </c>
      <c r="F15" s="8">
        <v>3.8</v>
      </c>
      <c r="G15" s="8">
        <v>9.8</v>
      </c>
      <c r="H15" s="8">
        <v>1.1</v>
      </c>
      <c r="I15" s="8">
        <v>1.5</v>
      </c>
      <c r="J15" s="8">
        <f t="shared" si="1"/>
        <v>89.54600000000002</v>
      </c>
      <c r="K15" s="8">
        <f t="shared" si="0"/>
        <v>16118.280000000004</v>
      </c>
      <c r="L15" s="8"/>
    </row>
    <row r="16" spans="1:12" ht="26.25">
      <c r="A16" s="3">
        <v>12</v>
      </c>
      <c r="B16" s="37" t="s">
        <v>20</v>
      </c>
      <c r="C16" s="7" t="s">
        <v>74</v>
      </c>
      <c r="D16" s="35">
        <v>14</v>
      </c>
      <c r="E16" s="8">
        <v>28.1</v>
      </c>
      <c r="F16" s="8">
        <v>3.8</v>
      </c>
      <c r="G16" s="8">
        <v>9.8</v>
      </c>
      <c r="H16" s="8">
        <v>1.1</v>
      </c>
      <c r="I16" s="8">
        <v>1</v>
      </c>
      <c r="J16" s="8">
        <f t="shared" si="1"/>
        <v>69.06400000000001</v>
      </c>
      <c r="K16" s="8">
        <f aca="true" t="shared" si="2" ref="K16:K33">J16*181</f>
        <v>12500.584</v>
      </c>
      <c r="L16" s="8"/>
    </row>
    <row r="17" spans="1:12" ht="26.25">
      <c r="A17" s="3">
        <v>13</v>
      </c>
      <c r="B17" s="39" t="s">
        <v>29</v>
      </c>
      <c r="C17" s="7" t="s">
        <v>74</v>
      </c>
      <c r="D17" s="35">
        <v>28</v>
      </c>
      <c r="E17" s="8">
        <v>28.1</v>
      </c>
      <c r="F17" s="8">
        <v>3.8</v>
      </c>
      <c r="G17" s="8">
        <v>7</v>
      </c>
      <c r="H17" s="8">
        <v>1.1</v>
      </c>
      <c r="I17" s="8">
        <v>2.1</v>
      </c>
      <c r="J17" s="8">
        <f t="shared" si="1"/>
        <v>89.546</v>
      </c>
      <c r="K17" s="8">
        <f t="shared" si="2"/>
        <v>16207.826000000001</v>
      </c>
      <c r="L17" s="8"/>
    </row>
    <row r="18" spans="1:12" ht="26.25">
      <c r="A18" s="3">
        <v>14</v>
      </c>
      <c r="B18" s="37" t="s">
        <v>30</v>
      </c>
      <c r="C18" s="7" t="s">
        <v>74</v>
      </c>
      <c r="D18" s="35">
        <v>14</v>
      </c>
      <c r="E18" s="8">
        <v>28.1</v>
      </c>
      <c r="F18" s="8">
        <v>3.8</v>
      </c>
      <c r="G18" s="8">
        <v>7.8</v>
      </c>
      <c r="H18" s="8">
        <v>1.1</v>
      </c>
      <c r="I18" s="8">
        <v>1</v>
      </c>
      <c r="J18" s="8">
        <f t="shared" si="1"/>
        <v>60.704</v>
      </c>
      <c r="K18" s="8">
        <f t="shared" si="2"/>
        <v>10987.424</v>
      </c>
      <c r="L18" s="8"/>
    </row>
    <row r="19" spans="1:12" ht="26.25">
      <c r="A19" s="3">
        <v>15</v>
      </c>
      <c r="B19" s="37" t="s">
        <v>31</v>
      </c>
      <c r="C19" s="7" t="s">
        <v>74</v>
      </c>
      <c r="D19" s="35">
        <v>14</v>
      </c>
      <c r="E19" s="8">
        <v>28.1</v>
      </c>
      <c r="F19" s="8">
        <v>3.8</v>
      </c>
      <c r="G19" s="8">
        <v>11.6</v>
      </c>
      <c r="H19" s="8">
        <v>1.1</v>
      </c>
      <c r="I19" s="8">
        <v>1</v>
      </c>
      <c r="J19" s="8">
        <f t="shared" si="1"/>
        <v>76.588</v>
      </c>
      <c r="K19" s="8">
        <f t="shared" si="2"/>
        <v>13862.427999999998</v>
      </c>
      <c r="L19" s="8"/>
    </row>
    <row r="20" spans="1:12" ht="21.75" customHeight="1">
      <c r="A20" s="3">
        <v>16</v>
      </c>
      <c r="B20" s="37" t="s">
        <v>32</v>
      </c>
      <c r="C20" s="7" t="s">
        <v>74</v>
      </c>
      <c r="D20" s="35">
        <v>26</v>
      </c>
      <c r="E20" s="8">
        <v>28.1</v>
      </c>
      <c r="F20" s="8">
        <v>3.8</v>
      </c>
      <c r="G20" s="8">
        <v>9.8</v>
      </c>
      <c r="H20" s="8">
        <v>1.1</v>
      </c>
      <c r="I20" s="8">
        <v>2.1</v>
      </c>
      <c r="J20" s="8">
        <f t="shared" si="1"/>
        <v>114.12440000000001</v>
      </c>
      <c r="K20" s="8">
        <f t="shared" si="2"/>
        <v>20656.5164</v>
      </c>
      <c r="L20" s="8"/>
    </row>
    <row r="21" spans="1:12" ht="26.25">
      <c r="A21" s="3">
        <v>17</v>
      </c>
      <c r="B21" s="37" t="s">
        <v>33</v>
      </c>
      <c r="C21" s="7" t="s">
        <v>74</v>
      </c>
      <c r="D21" s="35">
        <v>14</v>
      </c>
      <c r="E21" s="8">
        <v>28.1</v>
      </c>
      <c r="F21" s="8">
        <v>3.8</v>
      </c>
      <c r="G21" s="8">
        <v>9.5</v>
      </c>
      <c r="H21" s="8">
        <v>1.1</v>
      </c>
      <c r="I21" s="8">
        <v>1</v>
      </c>
      <c r="J21" s="8">
        <f t="shared" si="1"/>
        <v>67.81</v>
      </c>
      <c r="K21" s="8">
        <f t="shared" si="2"/>
        <v>12273.61</v>
      </c>
      <c r="L21" s="8"/>
    </row>
    <row r="22" spans="1:12" ht="26.25">
      <c r="A22" s="3">
        <v>18</v>
      </c>
      <c r="B22" s="37" t="s">
        <v>23</v>
      </c>
      <c r="C22" s="7" t="s">
        <v>75</v>
      </c>
      <c r="D22" s="35">
        <v>7</v>
      </c>
      <c r="E22" s="8">
        <v>28.1</v>
      </c>
      <c r="F22" s="8">
        <v>3.8</v>
      </c>
      <c r="G22" s="8">
        <v>5.1</v>
      </c>
      <c r="H22" s="8">
        <v>1.1</v>
      </c>
      <c r="I22" s="8">
        <v>1</v>
      </c>
      <c r="J22" s="8">
        <f t="shared" si="1"/>
        <v>49.418000000000006</v>
      </c>
      <c r="K22" s="8">
        <f t="shared" si="2"/>
        <v>8944.658000000001</v>
      </c>
      <c r="L22" s="8"/>
    </row>
    <row r="23" spans="1:12" ht="26.25">
      <c r="A23" s="3">
        <v>19</v>
      </c>
      <c r="B23" s="37" t="s">
        <v>34</v>
      </c>
      <c r="C23" s="7" t="s">
        <v>75</v>
      </c>
      <c r="D23" s="35">
        <v>21</v>
      </c>
      <c r="E23" s="8">
        <v>28.1</v>
      </c>
      <c r="F23" s="8">
        <v>3.8</v>
      </c>
      <c r="G23" s="8">
        <v>9.4</v>
      </c>
      <c r="H23" s="8">
        <v>1.1</v>
      </c>
      <c r="I23" s="8">
        <v>2.1</v>
      </c>
      <c r="J23" s="8">
        <f t="shared" si="1"/>
        <v>110.6132</v>
      </c>
      <c r="K23" s="8">
        <f t="shared" si="2"/>
        <v>20020.9892</v>
      </c>
      <c r="L23" s="8"/>
    </row>
    <row r="24" spans="1:12" ht="24" customHeight="1">
      <c r="A24" s="3">
        <v>20</v>
      </c>
      <c r="B24" s="37" t="s">
        <v>35</v>
      </c>
      <c r="C24" s="7" t="s">
        <v>75</v>
      </c>
      <c r="D24" s="35">
        <v>19</v>
      </c>
      <c r="E24" s="8">
        <v>28.1</v>
      </c>
      <c r="F24" s="8">
        <v>3.8</v>
      </c>
      <c r="G24" s="8">
        <v>4.3</v>
      </c>
      <c r="H24" s="8">
        <v>1.1</v>
      </c>
      <c r="I24" s="8">
        <v>1.5</v>
      </c>
      <c r="J24" s="8">
        <f t="shared" si="1"/>
        <v>55.061</v>
      </c>
      <c r="K24" s="8">
        <f t="shared" si="2"/>
        <v>9966.041</v>
      </c>
      <c r="L24" s="8"/>
    </row>
    <row r="25" spans="1:12" ht="26.25">
      <c r="A25" s="3">
        <v>21</v>
      </c>
      <c r="B25" s="37" t="s">
        <v>36</v>
      </c>
      <c r="C25" s="7" t="s">
        <v>75</v>
      </c>
      <c r="D25" s="35">
        <v>27</v>
      </c>
      <c r="E25" s="8">
        <v>28.1</v>
      </c>
      <c r="F25" s="8">
        <v>3.8</v>
      </c>
      <c r="G25" s="8">
        <v>12.6</v>
      </c>
      <c r="H25" s="8">
        <v>1.1</v>
      </c>
      <c r="I25" s="8">
        <v>2.1</v>
      </c>
      <c r="J25" s="8">
        <f t="shared" si="1"/>
        <v>138.7028</v>
      </c>
      <c r="K25" s="8">
        <f t="shared" si="2"/>
        <v>25105.2068</v>
      </c>
      <c r="L25" s="8"/>
    </row>
    <row r="26" spans="1:12" ht="26.25">
      <c r="A26" s="3">
        <v>22</v>
      </c>
      <c r="B26" s="37" t="s">
        <v>99</v>
      </c>
      <c r="C26" s="7" t="s">
        <v>75</v>
      </c>
      <c r="D26" s="35">
        <v>22</v>
      </c>
      <c r="E26" s="8">
        <v>28.1</v>
      </c>
      <c r="F26" s="8">
        <v>3.8</v>
      </c>
      <c r="G26" s="8">
        <v>6</v>
      </c>
      <c r="H26" s="8">
        <v>1.1</v>
      </c>
      <c r="I26" s="8">
        <v>2.1</v>
      </c>
      <c r="J26" s="8">
        <f t="shared" si="1"/>
        <v>80.768</v>
      </c>
      <c r="K26" s="8">
        <f t="shared" si="2"/>
        <v>14619.008</v>
      </c>
      <c r="L26" s="8"/>
    </row>
    <row r="27" spans="1:12" ht="26.25">
      <c r="A27" s="3">
        <v>23</v>
      </c>
      <c r="B27" s="40" t="s">
        <v>40</v>
      </c>
      <c r="C27" s="7" t="s">
        <v>76</v>
      </c>
      <c r="D27" s="35">
        <v>11</v>
      </c>
      <c r="E27" s="8">
        <v>28.1</v>
      </c>
      <c r="F27" s="8">
        <v>3.8</v>
      </c>
      <c r="G27" s="8">
        <v>7.1</v>
      </c>
      <c r="H27" s="8">
        <v>1.1</v>
      </c>
      <c r="I27" s="8">
        <v>1</v>
      </c>
      <c r="J27" s="8">
        <f t="shared" si="1"/>
        <v>57.778</v>
      </c>
      <c r="K27" s="8">
        <f t="shared" si="2"/>
        <v>10457.818</v>
      </c>
      <c r="L27" s="8"/>
    </row>
    <row r="28" spans="1:12" ht="30.75" customHeight="1">
      <c r="A28" s="3">
        <v>24</v>
      </c>
      <c r="B28" s="40" t="s">
        <v>41</v>
      </c>
      <c r="C28" s="7" t="s">
        <v>76</v>
      </c>
      <c r="D28" s="35">
        <v>17</v>
      </c>
      <c r="E28" s="8">
        <v>28.1</v>
      </c>
      <c r="F28" s="8">
        <v>3.8</v>
      </c>
      <c r="G28" s="8">
        <v>10.6</v>
      </c>
      <c r="H28" s="8">
        <v>1.1</v>
      </c>
      <c r="I28" s="8">
        <v>1.5</v>
      </c>
      <c r="J28" s="8">
        <f t="shared" si="1"/>
        <v>94.56200000000001</v>
      </c>
      <c r="K28" s="8">
        <f t="shared" si="2"/>
        <v>17115.722</v>
      </c>
      <c r="L28" s="8"/>
    </row>
    <row r="29" spans="1:12" ht="26.25">
      <c r="A29" s="3">
        <v>25</v>
      </c>
      <c r="B29" s="1" t="s">
        <v>42</v>
      </c>
      <c r="C29" s="7" t="s">
        <v>77</v>
      </c>
      <c r="D29" s="35">
        <v>27</v>
      </c>
      <c r="E29" s="8">
        <v>28.1</v>
      </c>
      <c r="F29" s="8">
        <v>3.8</v>
      </c>
      <c r="G29" s="8">
        <v>2.8</v>
      </c>
      <c r="H29" s="8">
        <v>1.1</v>
      </c>
      <c r="I29" s="8">
        <v>2.1</v>
      </c>
      <c r="J29" s="8">
        <f t="shared" si="1"/>
        <v>52.678399999999996</v>
      </c>
      <c r="K29" s="8">
        <f t="shared" si="2"/>
        <v>9534.7904</v>
      </c>
      <c r="L29" s="8"/>
    </row>
    <row r="30" spans="1:12" ht="40.5">
      <c r="A30" s="3">
        <v>26</v>
      </c>
      <c r="B30" s="1" t="s">
        <v>101</v>
      </c>
      <c r="C30" s="7" t="s">
        <v>104</v>
      </c>
      <c r="D30" s="35">
        <v>26</v>
      </c>
      <c r="E30" s="8">
        <v>28.1</v>
      </c>
      <c r="F30" s="8">
        <v>3.8</v>
      </c>
      <c r="G30" s="8">
        <v>4</v>
      </c>
      <c r="H30" s="8">
        <v>1.1</v>
      </c>
      <c r="I30" s="8">
        <v>2.1</v>
      </c>
      <c r="J30" s="8">
        <f t="shared" si="1"/>
        <v>63.212</v>
      </c>
      <c r="K30" s="8">
        <f t="shared" si="2"/>
        <v>11441.372000000001</v>
      </c>
      <c r="L30" s="8"/>
    </row>
    <row r="31" spans="1:12" ht="24.75" customHeight="1">
      <c r="A31" s="3">
        <v>27</v>
      </c>
      <c r="B31" s="40" t="s">
        <v>102</v>
      </c>
      <c r="C31" s="42" t="s">
        <v>45</v>
      </c>
      <c r="D31" s="35">
        <v>7</v>
      </c>
      <c r="E31" s="8">
        <v>28.1</v>
      </c>
      <c r="F31" s="8">
        <v>3.8</v>
      </c>
      <c r="G31" s="8">
        <v>5.3</v>
      </c>
      <c r="H31" s="8">
        <v>1.1</v>
      </c>
      <c r="I31" s="8">
        <v>1</v>
      </c>
      <c r="J31" s="8">
        <f t="shared" si="1"/>
        <v>50.254000000000005</v>
      </c>
      <c r="K31" s="8">
        <f t="shared" si="2"/>
        <v>9095.974</v>
      </c>
      <c r="L31" s="8"/>
    </row>
    <row r="32" spans="1:12" ht="26.25">
      <c r="A32" s="3">
        <v>28</v>
      </c>
      <c r="B32" s="40" t="s">
        <v>46</v>
      </c>
      <c r="C32" s="42" t="s">
        <v>45</v>
      </c>
      <c r="D32" s="35">
        <v>17</v>
      </c>
      <c r="E32" s="8">
        <v>28.1</v>
      </c>
      <c r="F32" s="8">
        <v>3.8</v>
      </c>
      <c r="G32" s="8">
        <v>5.3</v>
      </c>
      <c r="H32" s="8">
        <v>1.1</v>
      </c>
      <c r="I32" s="8">
        <v>1.5</v>
      </c>
      <c r="J32" s="8">
        <f t="shared" si="1"/>
        <v>61.331</v>
      </c>
      <c r="K32" s="8">
        <f t="shared" si="2"/>
        <v>11100.911</v>
      </c>
      <c r="L32" s="8"/>
    </row>
    <row r="33" spans="1:12" ht="23.25" customHeight="1">
      <c r="A33" s="3">
        <v>29</v>
      </c>
      <c r="B33" s="40" t="s">
        <v>47</v>
      </c>
      <c r="C33" s="42" t="s">
        <v>45</v>
      </c>
      <c r="D33" s="35">
        <v>6</v>
      </c>
      <c r="E33" s="8">
        <v>28.1</v>
      </c>
      <c r="F33" s="8">
        <v>3.8</v>
      </c>
      <c r="G33" s="8">
        <v>4.2</v>
      </c>
      <c r="H33" s="8">
        <v>1.1</v>
      </c>
      <c r="I33" s="8">
        <v>1</v>
      </c>
      <c r="J33" s="8">
        <f t="shared" si="1"/>
        <v>45.656000000000006</v>
      </c>
      <c r="K33" s="8">
        <f t="shared" si="2"/>
        <v>8263.736</v>
      </c>
      <c r="L33" s="8"/>
    </row>
    <row r="34" spans="2:12" ht="22.5" customHeight="1">
      <c r="B34" s="41"/>
      <c r="C34" s="10"/>
      <c r="D34" s="32"/>
      <c r="E34" s="12"/>
      <c r="F34" s="13"/>
      <c r="G34" s="11"/>
      <c r="H34" s="12"/>
      <c r="I34" s="12"/>
      <c r="J34" s="13"/>
      <c r="K34" s="14"/>
      <c r="L34" s="15" t="s">
        <v>78</v>
      </c>
    </row>
    <row r="35" spans="2:12" ht="12.75">
      <c r="B35" s="16"/>
      <c r="C35" s="17"/>
      <c r="D35" s="18"/>
      <c r="E35" s="18"/>
      <c r="F35" s="18"/>
      <c r="G35" s="18"/>
      <c r="H35" s="19"/>
      <c r="I35" s="19"/>
      <c r="J35" s="18"/>
      <c r="K35" s="18"/>
      <c r="L35" s="20" t="s">
        <v>79</v>
      </c>
    </row>
    <row r="36" spans="1:12" ht="36">
      <c r="A36" s="3" t="s">
        <v>62</v>
      </c>
      <c r="B36" s="21" t="s">
        <v>63</v>
      </c>
      <c r="C36" s="21" t="s">
        <v>64</v>
      </c>
      <c r="D36" s="5" t="s">
        <v>65</v>
      </c>
      <c r="E36" s="5" t="s">
        <v>66</v>
      </c>
      <c r="F36" s="5" t="s">
        <v>67</v>
      </c>
      <c r="G36" s="5" t="s">
        <v>68</v>
      </c>
      <c r="H36" s="5" t="s">
        <v>80</v>
      </c>
      <c r="I36" s="5" t="s">
        <v>81</v>
      </c>
      <c r="J36" s="6" t="s">
        <v>82</v>
      </c>
      <c r="K36" s="6" t="s">
        <v>83</v>
      </c>
      <c r="L36" s="5" t="s">
        <v>73</v>
      </c>
    </row>
    <row r="37" spans="1:11" ht="40.5">
      <c r="A37" s="3">
        <v>30</v>
      </c>
      <c r="B37" s="1" t="s">
        <v>48</v>
      </c>
      <c r="C37" s="7" t="s">
        <v>84</v>
      </c>
      <c r="D37" s="35">
        <v>8</v>
      </c>
      <c r="E37" s="8">
        <v>28.1</v>
      </c>
      <c r="F37" s="8">
        <v>3.8</v>
      </c>
      <c r="G37" s="8">
        <v>5.2</v>
      </c>
      <c r="H37" s="8">
        <v>1.1</v>
      </c>
      <c r="I37" s="8">
        <v>1</v>
      </c>
      <c r="J37" s="8">
        <f>F37*G37*H37*I37+E37</f>
        <v>49.836</v>
      </c>
      <c r="K37" s="8">
        <f aca="true" t="shared" si="3" ref="K37:K47">J37*181</f>
        <v>9020.315999999999</v>
      </c>
    </row>
    <row r="38" spans="1:12" ht="40.5">
      <c r="A38" s="3">
        <v>31</v>
      </c>
      <c r="B38" s="1" t="s">
        <v>49</v>
      </c>
      <c r="C38" s="7" t="s">
        <v>84</v>
      </c>
      <c r="D38" s="35">
        <v>3</v>
      </c>
      <c r="E38" s="8">
        <v>28.1</v>
      </c>
      <c r="F38" s="8">
        <v>3.8</v>
      </c>
      <c r="G38" s="8">
        <v>7.2</v>
      </c>
      <c r="H38" s="8">
        <v>1.1</v>
      </c>
      <c r="I38" s="8">
        <v>1</v>
      </c>
      <c r="J38" s="8">
        <f>F38*G38*H38*I38+E38</f>
        <v>58.196</v>
      </c>
      <c r="K38" s="8">
        <f>J38*181</f>
        <v>10533.475999999999</v>
      </c>
      <c r="L38" s="8"/>
    </row>
    <row r="39" spans="1:12" ht="26.25">
      <c r="A39" s="3">
        <v>32</v>
      </c>
      <c r="B39" s="1" t="s">
        <v>57</v>
      </c>
      <c r="C39" s="7" t="s">
        <v>84</v>
      </c>
      <c r="D39" s="35">
        <v>32</v>
      </c>
      <c r="E39" s="8">
        <v>28.1</v>
      </c>
      <c r="F39" s="8">
        <v>3.8</v>
      </c>
      <c r="G39" s="8">
        <v>5</v>
      </c>
      <c r="H39" s="8">
        <v>1.1</v>
      </c>
      <c r="I39" s="8">
        <v>2.4</v>
      </c>
      <c r="J39" s="8">
        <f aca="true" t="shared" si="4" ref="J39:J45">F39*G39*H39*I39+E39</f>
        <v>78.26</v>
      </c>
      <c r="K39" s="8">
        <f t="shared" si="3"/>
        <v>14165.060000000001</v>
      </c>
      <c r="L39" s="8"/>
    </row>
    <row r="40" spans="1:12" ht="26.25">
      <c r="A40" s="3">
        <v>33</v>
      </c>
      <c r="B40" s="1" t="s">
        <v>60</v>
      </c>
      <c r="C40" s="7" t="s">
        <v>84</v>
      </c>
      <c r="D40" s="35">
        <v>20</v>
      </c>
      <c r="E40" s="8">
        <v>28.1</v>
      </c>
      <c r="F40" s="8">
        <v>3.8</v>
      </c>
      <c r="G40" s="8">
        <v>5</v>
      </c>
      <c r="H40" s="8">
        <v>1.1</v>
      </c>
      <c r="I40" s="8">
        <v>1.5</v>
      </c>
      <c r="J40" s="8">
        <f t="shared" si="4"/>
        <v>59.45</v>
      </c>
      <c r="K40" s="8">
        <f t="shared" si="3"/>
        <v>10760.45</v>
      </c>
      <c r="L40" s="8"/>
    </row>
    <row r="41" spans="1:12" ht="40.5">
      <c r="A41" s="3">
        <v>34</v>
      </c>
      <c r="B41" s="1" t="s">
        <v>50</v>
      </c>
      <c r="C41" s="7" t="s">
        <v>84</v>
      </c>
      <c r="D41" s="35">
        <v>10</v>
      </c>
      <c r="E41" s="8">
        <v>28.1</v>
      </c>
      <c r="F41" s="8">
        <v>3.8</v>
      </c>
      <c r="G41" s="8">
        <v>3</v>
      </c>
      <c r="H41" s="8">
        <v>1.1</v>
      </c>
      <c r="I41" s="8">
        <v>1</v>
      </c>
      <c r="J41" s="8">
        <f t="shared" si="4"/>
        <v>40.64</v>
      </c>
      <c r="K41" s="8">
        <f t="shared" si="3"/>
        <v>7355.84</v>
      </c>
      <c r="L41" s="8"/>
    </row>
    <row r="42" spans="1:12" ht="24" customHeight="1">
      <c r="A42" s="3">
        <v>35</v>
      </c>
      <c r="B42" s="1" t="s">
        <v>51</v>
      </c>
      <c r="C42" s="7" t="s">
        <v>85</v>
      </c>
      <c r="D42" s="35">
        <v>27</v>
      </c>
      <c r="E42" s="8">
        <v>28.1</v>
      </c>
      <c r="F42" s="8">
        <v>3.8</v>
      </c>
      <c r="G42" s="8">
        <v>11</v>
      </c>
      <c r="H42" s="8">
        <v>1.1</v>
      </c>
      <c r="I42" s="8">
        <v>2.1</v>
      </c>
      <c r="J42" s="8">
        <f t="shared" si="4"/>
        <v>124.65800000000002</v>
      </c>
      <c r="K42" s="8">
        <f t="shared" si="3"/>
        <v>22563.098</v>
      </c>
      <c r="L42" s="8"/>
    </row>
    <row r="43" spans="1:12" ht="40.5">
      <c r="A43" s="3">
        <v>36</v>
      </c>
      <c r="B43" s="1" t="s">
        <v>52</v>
      </c>
      <c r="C43" s="7" t="s">
        <v>85</v>
      </c>
      <c r="D43" s="35">
        <v>23</v>
      </c>
      <c r="E43" s="8">
        <v>28.1</v>
      </c>
      <c r="F43" s="8">
        <v>3.8</v>
      </c>
      <c r="G43" s="8">
        <v>4.5</v>
      </c>
      <c r="H43" s="8">
        <v>1.1</v>
      </c>
      <c r="I43" s="8">
        <v>2.1</v>
      </c>
      <c r="J43" s="8">
        <f t="shared" si="4"/>
        <v>67.601</v>
      </c>
      <c r="K43" s="8">
        <f t="shared" si="3"/>
        <v>12235.780999999999</v>
      </c>
      <c r="L43" s="8"/>
    </row>
    <row r="44" spans="1:12" ht="40.5">
      <c r="A44" s="3">
        <v>37</v>
      </c>
      <c r="B44" s="1" t="s">
        <v>53</v>
      </c>
      <c r="C44" s="7" t="s">
        <v>85</v>
      </c>
      <c r="D44" s="35">
        <v>13</v>
      </c>
      <c r="E44" s="8">
        <v>28.1</v>
      </c>
      <c r="F44" s="8">
        <v>3.8</v>
      </c>
      <c r="G44" s="8">
        <v>7.2</v>
      </c>
      <c r="H44" s="8">
        <v>1.1</v>
      </c>
      <c r="I44" s="8">
        <v>1</v>
      </c>
      <c r="J44" s="8">
        <f t="shared" si="4"/>
        <v>58.196</v>
      </c>
      <c r="K44" s="8">
        <f t="shared" si="3"/>
        <v>10533.475999999999</v>
      </c>
      <c r="L44" s="8">
        <v>21.29</v>
      </c>
    </row>
    <row r="45" spans="1:12" ht="40.5">
      <c r="A45" s="3">
        <v>38</v>
      </c>
      <c r="B45" s="1" t="s">
        <v>54</v>
      </c>
      <c r="C45" s="7" t="s">
        <v>85</v>
      </c>
      <c r="D45" s="35">
        <v>6</v>
      </c>
      <c r="E45" s="8">
        <v>28.1</v>
      </c>
      <c r="F45" s="8">
        <v>3.8</v>
      </c>
      <c r="G45" s="8">
        <v>10.8</v>
      </c>
      <c r="H45" s="8">
        <v>1.1</v>
      </c>
      <c r="I45" s="8">
        <v>1</v>
      </c>
      <c r="J45" s="8">
        <f t="shared" si="4"/>
        <v>73.244</v>
      </c>
      <c r="K45" s="8">
        <f t="shared" si="3"/>
        <v>13257.164</v>
      </c>
      <c r="L45" s="8">
        <v>22.29</v>
      </c>
    </row>
    <row r="46" spans="1:12" ht="40.5">
      <c r="A46" s="3">
        <v>39</v>
      </c>
      <c r="B46" s="1" t="s">
        <v>56</v>
      </c>
      <c r="C46" s="33" t="s">
        <v>55</v>
      </c>
      <c r="D46" s="35">
        <v>18</v>
      </c>
      <c r="E46" s="8">
        <v>28.1</v>
      </c>
      <c r="F46" s="8">
        <v>3.8</v>
      </c>
      <c r="G46" s="8">
        <v>3.7</v>
      </c>
      <c r="H46" s="8">
        <v>1.1</v>
      </c>
      <c r="I46" s="8">
        <v>1.5</v>
      </c>
      <c r="J46" s="8">
        <f>F46*G46*H46*I46+E46</f>
        <v>51.29900000000001</v>
      </c>
      <c r="K46" s="8">
        <f t="shared" si="3"/>
        <v>9285.119</v>
      </c>
      <c r="L46" s="8">
        <v>23.29</v>
      </c>
    </row>
    <row r="47" spans="1:12" ht="25.5" customHeight="1">
      <c r="A47" s="3">
        <v>40</v>
      </c>
      <c r="B47" s="34" t="s">
        <v>100</v>
      </c>
      <c r="C47" s="33" t="s">
        <v>55</v>
      </c>
      <c r="D47" s="35">
        <v>3</v>
      </c>
      <c r="E47" s="8">
        <v>28.1</v>
      </c>
      <c r="F47" s="8">
        <v>3.8</v>
      </c>
      <c r="G47" s="8">
        <v>10.6</v>
      </c>
      <c r="H47" s="8">
        <v>1.1</v>
      </c>
      <c r="I47" s="8">
        <v>1</v>
      </c>
      <c r="J47" s="8">
        <f>F47*G47*H47*I47+E47</f>
        <v>72.408</v>
      </c>
      <c r="K47" s="8">
        <f t="shared" si="3"/>
        <v>13105.848</v>
      </c>
      <c r="L47" s="8">
        <v>23.29</v>
      </c>
    </row>
    <row r="48" spans="1:12" ht="12.75">
      <c r="A48" s="3"/>
      <c r="B48" s="9"/>
      <c r="C48" s="10"/>
      <c r="D48" s="32"/>
      <c r="E48" s="31"/>
      <c r="F48" s="31"/>
      <c r="G48" s="31"/>
      <c r="H48" s="31"/>
      <c r="I48" s="31"/>
      <c r="J48" s="31"/>
      <c r="K48" s="8"/>
      <c r="L48" s="31"/>
    </row>
    <row r="49" spans="1:12" ht="12.75">
      <c r="A49" s="22"/>
      <c r="B49" s="23"/>
      <c r="C49" s="24"/>
      <c r="D49" s="25"/>
      <c r="E49" s="12"/>
      <c r="F49" s="13"/>
      <c r="G49" s="25"/>
      <c r="H49" s="12"/>
      <c r="I49" s="12"/>
      <c r="J49" s="13"/>
      <c r="K49" s="8">
        <f>SUM(K37:K47)</f>
        <v>132815.628</v>
      </c>
      <c r="L49" s="13"/>
    </row>
    <row r="50" spans="1:12" ht="12.75">
      <c r="A50" s="22"/>
      <c r="B50" s="23"/>
      <c r="C50" s="26"/>
      <c r="D50" s="30"/>
      <c r="E50" s="25"/>
      <c r="F50" s="25"/>
      <c r="G50" s="25"/>
      <c r="H50" s="12"/>
      <c r="I50" s="12"/>
      <c r="J50" s="13"/>
      <c r="K50" s="8">
        <f>K49+K34</f>
        <v>132815.628</v>
      </c>
      <c r="L50" s="13"/>
    </row>
    <row r="51" spans="1:12" ht="12.75">
      <c r="A51" s="22"/>
      <c r="B51" s="23"/>
      <c r="C51" s="26"/>
      <c r="D51" s="25"/>
      <c r="E51" s="158"/>
      <c r="F51" s="158"/>
      <c r="G51" s="158"/>
      <c r="H51" s="12"/>
      <c r="I51" s="12"/>
      <c r="J51" s="13"/>
      <c r="K51" s="8"/>
      <c r="L51" s="13"/>
    </row>
    <row r="52" spans="2:12" ht="12.75"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2:12" ht="12.75"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2:12" ht="12.75">
      <c r="B54" s="28"/>
      <c r="C54" s="27"/>
      <c r="D54" s="27"/>
      <c r="E54" s="27"/>
      <c r="F54" s="27"/>
      <c r="G54" s="27"/>
      <c r="H54" s="27"/>
      <c r="I54" s="158" t="s">
        <v>86</v>
      </c>
      <c r="J54" s="158"/>
      <c r="K54" s="158"/>
      <c r="L54" s="27"/>
    </row>
    <row r="55" spans="2:12" ht="12.75">
      <c r="B55" s="26" t="s">
        <v>87</v>
      </c>
      <c r="C55" s="159" t="s">
        <v>88</v>
      </c>
      <c r="D55" s="159"/>
      <c r="E55" s="158" t="s">
        <v>89</v>
      </c>
      <c r="F55" s="158"/>
      <c r="G55" s="158"/>
      <c r="H55" s="25"/>
      <c r="I55" s="158" t="s">
        <v>90</v>
      </c>
      <c r="J55" s="158"/>
      <c r="K55" s="158"/>
      <c r="L55" s="25"/>
    </row>
    <row r="56" spans="2:12" ht="12.75">
      <c r="B56" s="27" t="s">
        <v>91</v>
      </c>
      <c r="C56" s="158" t="s">
        <v>92</v>
      </c>
      <c r="D56" s="158"/>
      <c r="E56" s="158" t="s">
        <v>93</v>
      </c>
      <c r="F56" s="158"/>
      <c r="G56" s="158"/>
      <c r="H56" s="25"/>
      <c r="I56" s="158" t="s">
        <v>94</v>
      </c>
      <c r="J56" s="158"/>
      <c r="K56" s="158"/>
      <c r="L56" s="25"/>
    </row>
    <row r="57" spans="2:14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9"/>
    </row>
    <row r="58" spans="2:12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2:12" ht="12.75">
      <c r="B59" s="25"/>
      <c r="C59" s="25"/>
      <c r="D59" s="25"/>
      <c r="E59" s="25"/>
      <c r="F59" s="25"/>
      <c r="G59" s="159" t="s">
        <v>95</v>
      </c>
      <c r="H59" s="159"/>
      <c r="I59" s="159"/>
      <c r="J59" s="159"/>
      <c r="K59" s="25"/>
      <c r="L59" s="25"/>
    </row>
    <row r="60" spans="2:12" ht="12.75">
      <c r="B60" s="25"/>
      <c r="C60" s="25"/>
      <c r="D60" s="25"/>
      <c r="E60" s="25"/>
      <c r="F60" s="25"/>
      <c r="G60" s="159"/>
      <c r="H60" s="159"/>
      <c r="I60" s="159"/>
      <c r="J60" s="159"/>
      <c r="K60" s="25"/>
      <c r="L60" s="25"/>
    </row>
    <row r="61" spans="2:12" ht="12.75">
      <c r="B61" s="25"/>
      <c r="C61" s="25"/>
      <c r="D61" s="25"/>
      <c r="E61" s="25"/>
      <c r="F61" s="25"/>
      <c r="G61" s="160">
        <v>38338</v>
      </c>
      <c r="H61" s="159"/>
      <c r="I61" s="159"/>
      <c r="J61" s="159"/>
      <c r="K61" s="25"/>
      <c r="L61" s="25"/>
    </row>
    <row r="62" spans="2:12" ht="12.75">
      <c r="B62" s="25"/>
      <c r="C62" s="25"/>
      <c r="D62" s="25"/>
      <c r="E62" s="25"/>
      <c r="F62" s="25"/>
      <c r="G62" s="159"/>
      <c r="H62" s="159"/>
      <c r="I62" s="159"/>
      <c r="J62" s="159"/>
      <c r="K62" s="25"/>
      <c r="L62" s="25"/>
    </row>
    <row r="63" spans="2:12" ht="12.75">
      <c r="B63" s="25"/>
      <c r="C63" s="25"/>
      <c r="D63" s="25"/>
      <c r="E63" s="25"/>
      <c r="F63" s="25"/>
      <c r="G63" s="159" t="s">
        <v>96</v>
      </c>
      <c r="H63" s="159"/>
      <c r="I63" s="159"/>
      <c r="J63" s="159"/>
      <c r="K63" s="25"/>
      <c r="L63" s="25"/>
    </row>
    <row r="64" spans="2:12" ht="12.75">
      <c r="B64" s="25"/>
      <c r="C64" s="25"/>
      <c r="D64" s="25"/>
      <c r="E64" s="25"/>
      <c r="F64" s="25"/>
      <c r="G64" s="159" t="s">
        <v>97</v>
      </c>
      <c r="H64" s="159"/>
      <c r="I64" s="159"/>
      <c r="J64" s="159"/>
      <c r="K64" s="25"/>
      <c r="L64" s="25"/>
    </row>
    <row r="65" spans="2:12" ht="12.7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</sheetData>
  <sheetProtection/>
  <mergeCells count="15">
    <mergeCell ref="C56:D56"/>
    <mergeCell ref="E56:G56"/>
    <mergeCell ref="I56:K56"/>
    <mergeCell ref="G64:J64"/>
    <mergeCell ref="G59:J60"/>
    <mergeCell ref="G61:J61"/>
    <mergeCell ref="G62:J62"/>
    <mergeCell ref="G63:J63"/>
    <mergeCell ref="B1:L1"/>
    <mergeCell ref="B2:L2"/>
    <mergeCell ref="E51:G51"/>
    <mergeCell ref="I54:K54"/>
    <mergeCell ref="C55:D55"/>
    <mergeCell ref="E55:G55"/>
    <mergeCell ref="I55:K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Acer</cp:lastModifiedBy>
  <cp:lastPrinted>2017-03-21T08:16:59Z</cp:lastPrinted>
  <dcterms:created xsi:type="dcterms:W3CDTF">2006-01-24T21:58:07Z</dcterms:created>
  <dcterms:modified xsi:type="dcterms:W3CDTF">2017-03-21T08:17:52Z</dcterms:modified>
  <cp:category/>
  <cp:version/>
  <cp:contentType/>
  <cp:contentStatus/>
</cp:coreProperties>
</file>